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01"/>
  <workbookPr defaultThemeVersion="166925"/>
  <mc:AlternateContent xmlns:mc="http://schemas.openxmlformats.org/markup-compatibility/2006">
    <mc:Choice Requires="x15">
      <x15ac:absPath xmlns:x15ac="http://schemas.microsoft.com/office/spreadsheetml/2010/11/ac" url="H:\DEVELOPMENT AND DELIVERY\Smart Energy GB in Communities Documents\2021\2nd Round Offline\Application process\"/>
    </mc:Choice>
  </mc:AlternateContent>
  <xr:revisionPtr revIDLastSave="0" documentId="13_ncr:1_{03A05220-01DD-43F5-9EFC-DA7AE6770DA7}" xr6:coauthVersionLast="46" xr6:coauthVersionMax="46" xr10:uidLastSave="{00000000-0000-0000-0000-000000000000}"/>
  <bookViews>
    <workbookView xWindow="-110" yWindow="-110" windowWidth="19420" windowHeight="10420" tabRatio="652" xr2:uid="{2570F07B-F0C8-43FD-93B8-48B210855315}"/>
  </bookViews>
  <sheets>
    <sheet name="Project Plan" sheetId="1" r:id="rId1"/>
    <sheet name="Project Plan Summary" sheetId="4" r:id="rId2"/>
    <sheet name="Activity Category Details" sheetId="5" r:id="rId3"/>
    <sheet name="Example - OFFLINE" sheetId="6" r:id="rId4"/>
    <sheet name="Data Source" sheetId="3" state="hidden" r:id="rId5"/>
  </sheets>
  <externalReferences>
    <externalReference r:id="rId6"/>
  </externalReferences>
  <definedNames>
    <definedName name="ihd">[1]Sheet2!$A$1:$A$3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26" i="1" l="1"/>
  <c r="H26" i="1"/>
  <c r="L26" i="1"/>
  <c r="I26" i="1"/>
  <c r="C15" i="1"/>
  <c r="C14" i="1"/>
  <c r="O9" i="1" l="1"/>
  <c r="O10" i="1"/>
  <c r="O11" i="1"/>
  <c r="O12" i="1"/>
  <c r="O13" i="1"/>
  <c r="O14" i="1"/>
  <c r="O15" i="1"/>
  <c r="O16" i="1"/>
  <c r="O17" i="1"/>
  <c r="O18" i="1"/>
  <c r="O19" i="1"/>
  <c r="O20" i="1"/>
  <c r="O21" i="1"/>
  <c r="O22" i="1"/>
  <c r="O23" i="1"/>
  <c r="O24" i="1"/>
  <c r="O25" i="1"/>
  <c r="O8" i="1"/>
  <c r="I32" i="1" l="1"/>
  <c r="H34" i="1"/>
  <c r="I48" i="1" s="1"/>
  <c r="H35" i="1"/>
  <c r="I34" i="1"/>
  <c r="J48" i="1" s="1"/>
  <c r="H31" i="1"/>
  <c r="I33" i="1"/>
  <c r="H33" i="1"/>
  <c r="H32" i="1"/>
  <c r="I35" i="1"/>
  <c r="I31" i="1"/>
  <c r="L27" i="1"/>
  <c r="J47" i="1" l="1"/>
  <c r="I47" i="1"/>
  <c r="L34" i="1"/>
  <c r="H46" i="1" s="1"/>
  <c r="L35" i="1" l="1"/>
  <c r="H45" i="1" s="1"/>
  <c r="L32" i="1"/>
  <c r="L33" i="1"/>
  <c r="I36" i="1"/>
  <c r="L31" i="1"/>
  <c r="H36" i="1"/>
  <c r="L36" i="1" l="1"/>
  <c r="H48" i="1" s="1"/>
  <c r="K48" i="1" s="1"/>
  <c r="I49" i="1"/>
  <c r="M48" i="1"/>
  <c r="M47" i="1"/>
  <c r="H44" i="1"/>
  <c r="J49" i="1"/>
  <c r="K4" i="6"/>
  <c r="K18" i="6" s="1"/>
  <c r="L4" i="6"/>
  <c r="L18" i="6" s="1"/>
  <c r="H47" i="1" l="1"/>
  <c r="K47" i="1" s="1"/>
  <c r="H43" i="1"/>
  <c r="L48" i="1"/>
  <c r="I18" i="6"/>
  <c r="H18" i="6"/>
  <c r="C17" i="6"/>
  <c r="C11" i="6"/>
  <c r="C12" i="6"/>
  <c r="C9" i="6"/>
  <c r="C8" i="6"/>
  <c r="C7" i="6"/>
  <c r="H49" i="1" l="1"/>
  <c r="H50" i="1" s="1"/>
  <c r="L47" i="1"/>
  <c r="L49" i="1" s="1"/>
  <c r="K49" i="1"/>
  <c r="C12" i="1"/>
  <c r="C13" i="1"/>
  <c r="C16" i="1"/>
  <c r="C17" i="1"/>
  <c r="C18" i="1"/>
  <c r="C19" i="1"/>
  <c r="C20" i="1"/>
  <c r="C21" i="1"/>
  <c r="C22" i="1"/>
  <c r="C23" i="1"/>
  <c r="C24" i="1"/>
  <c r="C25" i="1"/>
  <c r="C11" i="1"/>
  <c r="C6" i="4" l="1"/>
  <c r="C10" i="4"/>
  <c r="C9" i="4"/>
  <c r="C8" i="4"/>
  <c r="C7" i="4"/>
  <c r="L37" i="1" l="1"/>
  <c r="H37" i="1" l="1"/>
  <c r="I50" i="1"/>
  <c r="B1" i="4"/>
  <c r="C14" i="4" l="1"/>
  <c r="C12" i="4" l="1"/>
  <c r="C13" i="4"/>
  <c r="C15" i="4" l="1"/>
  <c r="I37" i="1" l="1"/>
  <c r="J5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Paula Henry</author>
  </authors>
  <commentList>
    <comment ref="B3" authorId="0" shapeId="0" xr:uid="{300E910C-0F3C-477D-BFB3-7952EA0FEE92}">
      <text>
        <r>
          <rPr>
            <b/>
            <sz val="9"/>
            <color indexed="81"/>
            <rFont val="Tahoma"/>
            <family val="2"/>
          </rPr>
          <t>Paula Henry:</t>
        </r>
        <r>
          <rPr>
            <sz val="9"/>
            <color indexed="81"/>
            <rFont val="Tahoma"/>
            <family val="2"/>
          </rPr>
          <t xml:space="preserve">
Business to Consumer - activities that deal directly with consumers or general public</t>
        </r>
      </text>
    </comment>
    <comment ref="B4" authorId="0" shapeId="0" xr:uid="{9B24F6A2-66F1-4D10-95AA-216C9DF9F70D}">
      <text>
        <r>
          <rPr>
            <b/>
            <sz val="9"/>
            <color indexed="81"/>
            <rFont val="Tahoma"/>
            <family val="2"/>
          </rPr>
          <t>Paula Henry:</t>
        </r>
        <r>
          <rPr>
            <sz val="9"/>
            <color indexed="81"/>
            <rFont val="Tahoma"/>
            <family val="2"/>
          </rPr>
          <t xml:space="preserve">
Business to Business - activities such as distributing stakeholder newsletters or training colleagues/stakeholders</t>
        </r>
      </text>
    </comment>
  </commentList>
</comments>
</file>

<file path=xl/sharedStrings.xml><?xml version="1.0" encoding="utf-8"?>
<sst xmlns="http://schemas.openxmlformats.org/spreadsheetml/2006/main" count="219" uniqueCount="143">
  <si>
    <t>Project Plan must be submitted with your Application and other supporting documents</t>
  </si>
  <si>
    <t>Organisation Name:</t>
  </si>
  <si>
    <t>What is the activity</t>
  </si>
  <si>
    <t>What is the activity category?</t>
  </si>
  <si>
    <t>Direct / Indirect Activity</t>
  </si>
  <si>
    <r>
      <t xml:space="preserve">Activity Type </t>
    </r>
    <r>
      <rPr>
        <b/>
        <sz val="4"/>
        <color theme="0"/>
        <rFont val="Arial"/>
        <family val="2"/>
      </rPr>
      <t xml:space="preserve">
</t>
    </r>
    <r>
      <rPr>
        <sz val="12"/>
        <color theme="0"/>
        <rFont val="Arial"/>
        <family val="2"/>
      </rPr>
      <t xml:space="preserve">B2C - business to consumer (i.e. activity is delivered to consumers / householders)
B2B - business to business (i.e. activity is delivered to professionals or peers) </t>
    </r>
  </si>
  <si>
    <t>Activity Start Date</t>
  </si>
  <si>
    <t>Where will the activity take place? Please include area if known</t>
  </si>
  <si>
    <t>Predicted total reach of the activity (including people not in the target group)</t>
  </si>
  <si>
    <r>
      <t xml:space="preserve">Predicted reach to the </t>
    </r>
    <r>
      <rPr>
        <b/>
        <u/>
        <sz val="14"/>
        <color theme="0"/>
        <rFont val="Arial"/>
        <family val="2"/>
      </rPr>
      <t>target group only</t>
    </r>
  </si>
  <si>
    <t>Who will be responsible for delivering your activity?</t>
  </si>
  <si>
    <t>Activity cost
£</t>
  </si>
  <si>
    <t>Amount requested from Smart Energy GB in Communities
£</t>
  </si>
  <si>
    <t>Breakdown of costs</t>
  </si>
  <si>
    <t>Notes</t>
  </si>
  <si>
    <t>erq</t>
  </si>
  <si>
    <t>Event</t>
  </si>
  <si>
    <t>Giving advice</t>
  </si>
  <si>
    <t>Training colleagues or frontline staff</t>
  </si>
  <si>
    <t>Information displayed in public</t>
  </si>
  <si>
    <t>Information distributed to people</t>
  </si>
  <si>
    <t>Website or social media</t>
  </si>
  <si>
    <t>Advertising or sponsorship</t>
  </si>
  <si>
    <t>IHD</t>
  </si>
  <si>
    <t>Printing of consumer survey - maximum of £250 (Optional)</t>
  </si>
  <si>
    <t>Consumer Survey</t>
  </si>
  <si>
    <t>Overheads - maximum 10% of total cost (Optional)</t>
  </si>
  <si>
    <t>Overheads</t>
  </si>
  <si>
    <t>Total number of consumers</t>
  </si>
  <si>
    <t>Total Cost</t>
  </si>
  <si>
    <t>E</t>
  </si>
  <si>
    <t>T</t>
  </si>
  <si>
    <t>IN</t>
  </si>
  <si>
    <t>Your project will be monitored against these targets</t>
  </si>
  <si>
    <t xml:space="preserve">Project Plan - Your Overall Project Targets </t>
  </si>
  <si>
    <t>Direct Activities</t>
  </si>
  <si>
    <r>
      <t xml:space="preserve">Predicted reach to the </t>
    </r>
    <r>
      <rPr>
        <b/>
        <u/>
        <sz val="12"/>
        <color rgb="FF223616"/>
        <rFont val="Arial"/>
        <family val="2"/>
      </rPr>
      <t>target group only</t>
    </r>
  </si>
  <si>
    <t>Indirect Activities</t>
  </si>
  <si>
    <t>Training to 
colleagues/stakeholders</t>
  </si>
  <si>
    <t>Predicted number of colleagues/stakeholders trained (if applicable)</t>
  </si>
  <si>
    <t>TOTAL number of people your Project will reach (including people not in the target group)</t>
  </si>
  <si>
    <r>
      <t xml:space="preserve">TOTAL number of people your Project will reach in the </t>
    </r>
    <r>
      <rPr>
        <b/>
        <u/>
        <sz val="12"/>
        <color theme="0"/>
        <rFont val="Arial"/>
        <family val="2"/>
      </rPr>
      <t>target group only</t>
    </r>
  </si>
  <si>
    <t>TOTAL number of colleagues/stakeholders trained (if applicable)</t>
  </si>
  <si>
    <t>Total amount of funding requested from Smart Energy GB</t>
  </si>
  <si>
    <t>Direct/Indirect Activity</t>
  </si>
  <si>
    <r>
      <t xml:space="preserve">Activity Type 
</t>
    </r>
    <r>
      <rPr>
        <sz val="14"/>
        <color theme="0"/>
        <rFont val="Arial"/>
        <family val="2"/>
      </rPr>
      <t xml:space="preserve">B2C - business to consumer (i.e. activity is delivered to consumers/householders)
B2B - business to business (i.e. activity is delivered to professionals) </t>
    </r>
  </si>
  <si>
    <t>Activity End Date</t>
  </si>
  <si>
    <t>B2C</t>
  </si>
  <si>
    <t>Sunderland</t>
  </si>
  <si>
    <t>Housing association</t>
  </si>
  <si>
    <t>Newcastle</t>
  </si>
  <si>
    <t>Affordable Warmth Team</t>
  </si>
  <si>
    <t>Home visits to provide one to one advice - to remove barriers and ensure access to information</t>
  </si>
  <si>
    <t>Gateshead</t>
  </si>
  <si>
    <t>My Organisation UK</t>
  </si>
  <si>
    <t>B2B</t>
  </si>
  <si>
    <t>North East Region</t>
  </si>
  <si>
    <t>(Note: these leaflets are not available on the SEGB resource centre - they are unique to our project</t>
  </si>
  <si>
    <t>Activity Category</t>
  </si>
  <si>
    <t>Activity Type</t>
  </si>
  <si>
    <t>In-home Display unit</t>
  </si>
  <si>
    <t>Direct/Indirect</t>
  </si>
  <si>
    <t>Column1</t>
  </si>
  <si>
    <t>Column2</t>
  </si>
  <si>
    <t>Column3</t>
  </si>
  <si>
    <t>banner stand max £100.00</t>
  </si>
  <si>
    <t>printing of consumer survey max £250.00</t>
  </si>
  <si>
    <t xml:space="preserve">B2C </t>
  </si>
  <si>
    <t>Indirect Activity</t>
  </si>
  <si>
    <t xml:space="preserve">B2B </t>
  </si>
  <si>
    <t>Direct Activity</t>
  </si>
  <si>
    <t>Training</t>
  </si>
  <si>
    <t>Smart Energy GB Project Plan 2021</t>
  </si>
  <si>
    <r>
      <t xml:space="preserve">Activity Start Date </t>
    </r>
    <r>
      <rPr>
        <sz val="12"/>
        <color theme="0"/>
        <rFont val="Arial"/>
        <family val="2"/>
      </rPr>
      <t>(from 01/04/2021)</t>
    </r>
  </si>
  <si>
    <r>
      <t xml:space="preserve">Activity End Date </t>
    </r>
    <r>
      <rPr>
        <sz val="10"/>
        <color theme="0"/>
        <rFont val="Arial"/>
        <family val="2"/>
      </rPr>
      <t>(</t>
    </r>
    <r>
      <rPr>
        <sz val="12"/>
        <color theme="0"/>
        <rFont val="Arial"/>
        <family val="2"/>
      </rPr>
      <t>up to 08/12/21</t>
    </r>
    <r>
      <rPr>
        <sz val="10"/>
        <color theme="0"/>
        <rFont val="Arial"/>
        <family val="2"/>
      </rPr>
      <t>)</t>
    </r>
  </si>
  <si>
    <t xml:space="preserve">Activity Description </t>
  </si>
  <si>
    <t xml:space="preserve">Display information in a public place. (e.g posters in a community centre) </t>
  </si>
  <si>
    <t>Where a partner will place information about smart meters in shops, branches or other buildings accessed by the public, for example:
• Information displayed in branches, libraries, community centres, etc. or in-store promotional material
• This information might consist of leaflets, stickers, posters, window vinyls or content on in-store screens</t>
  </si>
  <si>
    <t>Public relations - generating coverage in the media</t>
  </si>
  <si>
    <t>Generate items in the media (e.g. article in a newspaper or on a news site)</t>
  </si>
  <si>
    <t>Where a partner will try to encourage information about smart meters in the media, for example:
• Editorial, features, articles or inserts placed in newspapers, magazines or local publications
• Interviews in the press, on the TV or on the radio</t>
  </si>
  <si>
    <t xml:space="preserve">Give advice or have a conversation about smart meters (e.g. advice session, online conversation, or home visit) </t>
  </si>
  <si>
    <t>Where a partner will  give advice to people, for example:
• Advice given in person
• Advice given by an individual over the phone or online</t>
  </si>
  <si>
    <t>Events</t>
  </si>
  <si>
    <t>Give information about smart meters at an event (e.g. talk at a community meeting)</t>
  </si>
  <si>
    <t>Where a partner will include messaging about smart meters in events,  for example:
• Events that you organise which are intended to tell people about smart meters, or smart meter workshops/sessions that you run at another event
• Examples of events could include public meetings, fairs, shows, coffee mornings, conferences or setting up an information stand at a community centre</t>
  </si>
  <si>
    <t>Place advertising or sponsorship (e.g. advertising on a local radio or in a magazine)</t>
  </si>
  <si>
    <t>Where a partner will pay for (or receive as a donation) space to advertise smart meters, for example:
• Newspaper/magazine adverts  
• Radio, TV or cinema adverts
• Outdoor adverts (e.g. posters, billboards, buses etc.)
• Sponsorship of an event, local business, sports team, TV programme etc.</t>
  </si>
  <si>
    <t xml:space="preserve">Websites or social media  </t>
  </si>
  <si>
    <r>
      <t xml:space="preserve">Publish or post information online (e.g. on your website or social media). </t>
    </r>
    <r>
      <rPr>
        <i/>
        <sz val="10"/>
        <color theme="1"/>
        <rFont val="Arial"/>
        <family val="2"/>
      </rPr>
      <t>Please be careful when estimating the number of people reached through social media - you should use a clear rationale.</t>
    </r>
  </si>
  <si>
    <t xml:space="preserve">Where a partner will provide information on smart meters online, for example:
• Information, blogs, links etc. on your own website 
• Twitter/Facebook posts  
• Online/digital banner ads or search ads
• Online videos (YouTube etc.)  </t>
  </si>
  <si>
    <t xml:space="preserve">Send out letters, leaflets or emails about smart meters </t>
  </si>
  <si>
    <t>Where a partner will send information directly to people, for example:
• Letters/leaflets sent to someone’s address
• Emails or e-newsletters you may send to them</t>
  </si>
  <si>
    <t xml:space="preserve">Train stakeholders to share information with their colleagues or delivery partners </t>
  </si>
  <si>
    <t>Description and Examples</t>
  </si>
  <si>
    <t>Where a partner will deliver training sessions to other individuals or organisations so they can share information about smart meters with their beneficiaries/community members/tenants (i.e. the people their organisation works with), for example:
• Organising a course to train smart meter champions
• Running a conference or event for staff of a local organisation
• Briefing local community groups</t>
  </si>
  <si>
    <t>Training others - training colleagues and stakeholders</t>
  </si>
  <si>
    <t>Public relations</t>
  </si>
  <si>
    <t>1-1 telephone advice and support on smart meters</t>
  </si>
  <si>
    <t>Smart Home, Smart Life - Training staff</t>
  </si>
  <si>
    <t xml:space="preserve">3 staff - 300 hours @ £20.00ph </t>
  </si>
  <si>
    <t>2 staff - 150 hours @£20.00ph, room and refreshments £40.00 per session includes travel and setting up time and PPE</t>
  </si>
  <si>
    <t>Affordable Warmth Team and Sunderland Council Covid Awareness Officer</t>
  </si>
  <si>
    <t xml:space="preserve">Affordable Warmth Team </t>
  </si>
  <si>
    <t>My Organisation UK and Sunderland Council Covid Awareness Officer</t>
  </si>
  <si>
    <t>In-house design - Bespoke smart metering leaflet distirbuted to all residents in sheltered accommodation schemes</t>
  </si>
  <si>
    <t xml:space="preserve">Engagement and marketing - design, print and distribution of bespoke in-house leaflets (5000 leaflets) </t>
  </si>
  <si>
    <t xml:space="preserve">2 staff - 400 hours @£20.00ph staff including travel time </t>
  </si>
  <si>
    <t xml:space="preserve">Smart Meter Myth Busting (one to one/small groups) held in community venues/at existing events. </t>
  </si>
  <si>
    <t xml:space="preserve">4 staff - 150 hours @£20.00ph including staff time </t>
  </si>
  <si>
    <t>In-house training</t>
  </si>
  <si>
    <t>The Project Plan below has been completed as an example only. It refers to the OFFLINE target group.</t>
  </si>
  <si>
    <t>30 Older people's coffee morning events - utlising I-pads and IHD's to increase confidence in smart meters and the benefits</t>
  </si>
  <si>
    <t>Service supported by trained and experienced volunteers</t>
  </si>
  <si>
    <t>Printing of consumer survey</t>
  </si>
  <si>
    <t>2 IHD's required @ £27.00 each</t>
  </si>
  <si>
    <t xml:space="preserve">In-kind support for the project. Based on average number of listeners to radio show. </t>
  </si>
  <si>
    <t>Maximum Overheads Allowed</t>
  </si>
  <si>
    <t xml:space="preserve">Predicted total reach of the activity </t>
  </si>
  <si>
    <t>Predicted reach to the target group only</t>
  </si>
  <si>
    <t>Funding allocated to each category</t>
  </si>
  <si>
    <t>Category</t>
  </si>
  <si>
    <t>ND</t>
  </si>
  <si>
    <t>check</t>
  </si>
  <si>
    <t>Scoring grid summary</t>
  </si>
  <si>
    <t>Total Reach</t>
  </si>
  <si>
    <t>Target Group</t>
  </si>
  <si>
    <t>VfM Total Reach</t>
  </si>
  <si>
    <t>VfM Target Group</t>
  </si>
  <si>
    <t>% Activity to Target Group</t>
  </si>
  <si>
    <t xml:space="preserve">Direct and Indirect </t>
  </si>
  <si>
    <t>Direct activity</t>
  </si>
  <si>
    <t>Non delivery</t>
  </si>
  <si>
    <t xml:space="preserve">Indirect activity </t>
  </si>
  <si>
    <t>Direct activity plus % not allocated</t>
  </si>
  <si>
    <t xml:space="preserve">direct total </t>
  </si>
  <si>
    <t xml:space="preserve">Indirect activity plus % not allocated </t>
  </si>
  <si>
    <t>indirect total</t>
  </si>
  <si>
    <t>One off radio segment to raise awareness of smart meter benefits</t>
  </si>
  <si>
    <t xml:space="preserve">Engagement and marketing - design, print and distribution of bespoke in-house leaflets (5,000) </t>
  </si>
  <si>
    <r>
      <t xml:space="preserve">What type of activities are eligible for funding? 
</t>
    </r>
    <r>
      <rPr>
        <sz val="12"/>
        <color theme="1"/>
        <rFont val="Arial"/>
        <family val="2"/>
      </rPr>
      <t xml:space="preserve">
</t>
    </r>
    <r>
      <rPr>
        <b/>
        <sz val="12"/>
        <color theme="1"/>
        <rFont val="Arial"/>
        <family val="2"/>
      </rPr>
      <t>Direct Activities</t>
    </r>
    <r>
      <rPr>
        <sz val="12"/>
        <color theme="1"/>
        <rFont val="Arial"/>
        <family val="2"/>
      </rPr>
      <t xml:space="preserve"> - activities that have direct engagement with an individual on the subject of smart meters. For example: face to face advice, advice given by an individual over the phone or online and events.
</t>
    </r>
    <r>
      <rPr>
        <b/>
        <sz val="12"/>
        <color theme="1"/>
        <rFont val="Arial"/>
        <family val="2"/>
      </rPr>
      <t>Indirect Activities</t>
    </r>
    <r>
      <rPr>
        <sz val="12"/>
        <color theme="1"/>
        <rFont val="Arial"/>
        <family val="2"/>
      </rPr>
      <t xml:space="preserve"> - these are activities which are </t>
    </r>
    <r>
      <rPr>
        <u/>
        <sz val="12"/>
        <color theme="1"/>
        <rFont val="Arial"/>
        <family val="2"/>
      </rPr>
      <t>delivered indirectly</t>
    </r>
    <r>
      <rPr>
        <sz val="12"/>
        <color theme="1"/>
        <rFont val="Arial"/>
        <family val="2"/>
      </rPr>
      <t xml:space="preserve"> i.e. by broadcasting to an unspecified audience but which should still have the aim of capturing the intended target group. For example, sending out a newsletter about smart meters to all of a housing assocation’s tenants, of which 75% are in the target group. Indirect activities can include: distributing leaflets, displaying posters, newsletters, radio and newspaper adverts, websites or social media. Please be careful when estimating the number of people reached through social media - </t>
    </r>
    <r>
      <rPr>
        <u/>
        <sz val="12"/>
        <color theme="1"/>
        <rFont val="Arial"/>
        <family val="2"/>
      </rPr>
      <t>you should use a clear rationale</t>
    </r>
    <r>
      <rPr>
        <sz val="12"/>
        <color theme="1"/>
        <rFont val="Arial"/>
        <family val="2"/>
      </rPr>
      <t>.</t>
    </r>
    <r>
      <rPr>
        <b/>
        <sz val="12"/>
        <color theme="1"/>
        <rFont val="Arial"/>
        <family val="2"/>
      </rPr>
      <t xml:space="preserve"> </t>
    </r>
    <r>
      <rPr>
        <b/>
        <sz val="12"/>
        <rFont val="Arial"/>
        <family val="2"/>
      </rPr>
      <t>You should refer to the Guidance document on how to calculate indirect reach using an impressions model.</t>
    </r>
    <r>
      <rPr>
        <b/>
        <sz val="12"/>
        <color theme="1"/>
        <rFont val="Arial"/>
        <family val="2"/>
      </rPr>
      <t xml:space="preserve">
Training - </t>
    </r>
    <r>
      <rPr>
        <sz val="12"/>
        <color theme="1"/>
        <rFont val="Arial"/>
        <family val="2"/>
      </rPr>
      <t xml:space="preserve">your project may include training colleagues or external stakeholders about smart meters. Please note, we only need to capture the total number of people trained under this activity, not those in the target group. </t>
    </r>
    <r>
      <rPr>
        <b/>
        <sz val="12"/>
        <color theme="1"/>
        <rFont val="Arial"/>
        <family val="2"/>
      </rPr>
      <t xml:space="preserve"> </t>
    </r>
  </si>
  <si>
    <t>Smart Meter Myth Busting leaflets displayed in GP surgeries, Falls clinics, Libraries etc</t>
  </si>
  <si>
    <t>In-home display unit (IHD) maximum of 2 @ £24 each (Optional)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</si>
</sst>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6" formatCode="&quot;£&quot;#,##0;[Red]\-&quot;£&quot;#,##0"/>
    <numFmt numFmtId="8" formatCode="&quot;£&quot;#,##0.00;[Red]\-&quot;£&quot;#,##0.00"/>
    <numFmt numFmtId="44" formatCode="_-&quot;£&quot;* #,##0.00_-;\-&quot;£&quot;* #,##0.00_-;_-&quot;£&quot;* &quot;-&quot;??_-;_-@_-"/>
    <numFmt numFmtId="43" formatCode="_-* #,##0.00_-;\-* #,##0.00_-;_-* &quot;-&quot;??_-;_-@_-"/>
    <numFmt numFmtId="164" formatCode="dd/mm/yyyy;@"/>
    <numFmt numFmtId="165" formatCode="_-* #,##0_-;\-* #,##0_-;_-* &quot;-&quot;??_-;_-@_-"/>
    <numFmt numFmtId="166" formatCode="&quot;£&quot;#,##0.00"/>
    <numFmt numFmtId="167" formatCode="* #,##0_-;\-* #,##0_-;_-* &quot;-&quot;??_-;_-@_-"/>
    <numFmt numFmtId="168" formatCode="[$-F400]h:mm:ss\ AM/PM"/>
  </numFmts>
  <fonts count="44" x14ac:knownFonts="1">
    <font>
      <sz val="11"/>
      <color theme="1"/>
      <name val="Calibri"/>
      <family val="2"/>
      <scheme val="minor"/>
    </font>
    <font>
      <sz val="11"/>
      <color theme="1"/>
      <name val="Calibri"/>
      <family val="2"/>
      <scheme val="minor"/>
    </font>
    <font>
      <b/>
      <sz val="10"/>
      <color theme="1"/>
      <name val="Arial"/>
      <family val="2"/>
    </font>
    <font>
      <sz val="10"/>
      <color theme="1"/>
      <name val="Arial"/>
      <family val="2"/>
    </font>
    <font>
      <b/>
      <sz val="9"/>
      <color indexed="81"/>
      <name val="Tahoma"/>
      <family val="2"/>
    </font>
    <font>
      <sz val="9"/>
      <color indexed="81"/>
      <name val="Tahoma"/>
      <family val="2"/>
    </font>
    <font>
      <b/>
      <sz val="14"/>
      <color theme="1"/>
      <name val="Arial"/>
      <family val="2"/>
    </font>
    <font>
      <b/>
      <sz val="12"/>
      <color theme="1"/>
      <name val="Arial"/>
      <family val="2"/>
    </font>
    <font>
      <b/>
      <sz val="14"/>
      <color theme="9" tint="-0.499984740745262"/>
      <name val="Arial"/>
      <family val="2"/>
    </font>
    <font>
      <sz val="11"/>
      <color theme="1"/>
      <name val="Arial"/>
      <family val="2"/>
    </font>
    <font>
      <sz val="14"/>
      <color theme="1"/>
      <name val="Arial"/>
      <family val="2"/>
    </font>
    <font>
      <u/>
      <sz val="14"/>
      <color theme="1"/>
      <name val="Arial"/>
      <family val="2"/>
    </font>
    <font>
      <b/>
      <strike/>
      <sz val="10"/>
      <color theme="1"/>
      <name val="Arial"/>
      <family val="2"/>
    </font>
    <font>
      <sz val="8"/>
      <name val="Calibri"/>
      <family val="2"/>
      <scheme val="minor"/>
    </font>
    <font>
      <sz val="12"/>
      <color theme="1"/>
      <name val="Arial"/>
      <family val="2"/>
    </font>
    <font>
      <u/>
      <sz val="12"/>
      <color theme="1"/>
      <name val="Arial"/>
      <family val="2"/>
    </font>
    <font>
      <b/>
      <sz val="14"/>
      <color rgb="FF223616"/>
      <name val="Arial"/>
      <family val="2"/>
    </font>
    <font>
      <sz val="14"/>
      <color rgb="FF223616"/>
      <name val="Arial"/>
      <family val="2"/>
    </font>
    <font>
      <b/>
      <u/>
      <sz val="14"/>
      <color theme="1"/>
      <name val="Arial"/>
      <family val="2"/>
    </font>
    <font>
      <b/>
      <sz val="12"/>
      <color rgb="FF223616"/>
      <name val="Arial"/>
      <family val="2"/>
    </font>
    <font>
      <sz val="12"/>
      <color rgb="FF223616"/>
      <name val="Arial"/>
      <family val="2"/>
    </font>
    <font>
      <b/>
      <u/>
      <sz val="12"/>
      <color rgb="FF223616"/>
      <name val="Arial"/>
      <family val="2"/>
    </font>
    <font>
      <b/>
      <u/>
      <sz val="14"/>
      <color theme="0"/>
      <name val="Arial"/>
      <family val="2"/>
    </font>
    <font>
      <b/>
      <sz val="14"/>
      <color theme="0"/>
      <name val="Arial"/>
      <family val="2"/>
    </font>
    <font>
      <sz val="12"/>
      <color theme="0"/>
      <name val="Arial"/>
      <family val="2"/>
    </font>
    <font>
      <sz val="14"/>
      <color theme="0"/>
      <name val="Arial"/>
      <family val="2"/>
    </font>
    <font>
      <b/>
      <sz val="20"/>
      <color rgb="FF169992"/>
      <name val="Arial"/>
      <family val="2"/>
    </font>
    <font>
      <b/>
      <sz val="4"/>
      <color theme="0"/>
      <name val="Arial"/>
      <family val="2"/>
    </font>
    <font>
      <b/>
      <sz val="12"/>
      <color theme="0"/>
      <name val="Arial"/>
      <family val="2"/>
    </font>
    <font>
      <sz val="12"/>
      <color rgb="FF223616"/>
      <name val="Calibri"/>
      <family val="2"/>
      <scheme val="minor"/>
    </font>
    <font>
      <b/>
      <u/>
      <sz val="12"/>
      <color theme="0"/>
      <name val="Arial"/>
      <family val="2"/>
    </font>
    <font>
      <sz val="12"/>
      <color theme="1"/>
      <name val="Calibri"/>
      <family val="2"/>
      <scheme val="minor"/>
    </font>
    <font>
      <b/>
      <sz val="20"/>
      <color rgb="FF0F6763"/>
      <name val="Arial"/>
      <family val="2"/>
    </font>
    <font>
      <sz val="10"/>
      <color theme="0"/>
      <name val="Arial"/>
      <family val="2"/>
    </font>
    <font>
      <b/>
      <sz val="12"/>
      <color rgb="FFFF0000"/>
      <name val="Calibri"/>
      <family val="2"/>
      <scheme val="minor"/>
    </font>
    <font>
      <sz val="10"/>
      <color theme="1"/>
      <name val="Calibri"/>
      <family val="2"/>
      <scheme val="minor"/>
    </font>
    <font>
      <i/>
      <sz val="10"/>
      <color theme="1"/>
      <name val="Arial"/>
      <family val="2"/>
    </font>
    <font>
      <b/>
      <sz val="16"/>
      <color theme="0"/>
      <name val="Arial"/>
      <family val="2"/>
    </font>
    <font>
      <sz val="12"/>
      <name val="Arial"/>
      <family val="2"/>
    </font>
    <font>
      <b/>
      <sz val="14"/>
      <color theme="1"/>
      <name val="Calibri"/>
      <family val="2"/>
      <scheme val="minor"/>
    </font>
    <font>
      <b/>
      <sz val="9"/>
      <color theme="1"/>
      <name val="Arial"/>
      <family val="2"/>
    </font>
    <font>
      <b/>
      <sz val="10"/>
      <color rgb="FFFFFFFF"/>
      <name val="Arial"/>
      <family val="2"/>
    </font>
    <font>
      <sz val="10"/>
      <color rgb="FFFFFFFF"/>
      <name val="Arial"/>
      <family val="2"/>
    </font>
    <font>
      <b/>
      <sz val="12"/>
      <name val="Arial"/>
      <family val="2"/>
    </font>
  </fonts>
  <fills count="9">
    <fill>
      <patternFill patternType="none"/>
    </fill>
    <fill>
      <patternFill patternType="gray125"/>
    </fill>
    <fill>
      <patternFill patternType="solid">
        <fgColor rgb="FF169992"/>
        <bgColor indexed="64"/>
      </patternFill>
    </fill>
    <fill>
      <patternFill patternType="solid">
        <fgColor rgb="FFB6DDDA"/>
        <bgColor indexed="64"/>
      </patternFill>
    </fill>
    <fill>
      <patternFill patternType="solid">
        <fgColor theme="0"/>
        <bgColor indexed="64"/>
      </patternFill>
    </fill>
    <fill>
      <patternFill patternType="solid">
        <fgColor rgb="FFFFFF00"/>
        <bgColor indexed="64"/>
      </patternFill>
    </fill>
    <fill>
      <patternFill patternType="solid">
        <fgColor rgb="FF9966FF"/>
        <bgColor theme="7"/>
      </patternFill>
    </fill>
    <fill>
      <patternFill patternType="solid">
        <fgColor rgb="FF9966FF"/>
        <bgColor indexed="64"/>
      </patternFill>
    </fill>
    <fill>
      <patternFill patternType="solid">
        <fgColor rgb="FFCC99FF"/>
        <bgColor indexed="64"/>
      </patternFill>
    </fill>
  </fills>
  <borders count="39">
    <border>
      <left/>
      <right/>
      <top/>
      <bottom/>
      <diagonal/>
    </border>
    <border>
      <left style="medium">
        <color auto="1"/>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right/>
      <top style="thin">
        <color theme="0" tint="-0.499984740745262"/>
      </top>
      <bottom style="thin">
        <color theme="0" tint="-0.499984740745262"/>
      </bottom>
      <diagonal/>
    </border>
    <border>
      <left/>
      <right/>
      <top/>
      <bottom style="thick">
        <color theme="4" tint="0.499984740745262"/>
      </bottom>
      <diagonal/>
    </border>
    <border>
      <left style="thin">
        <color theme="0" tint="-0.499984740745262"/>
      </left>
      <right/>
      <top style="thin">
        <color theme="0" tint="-0.499984740745262"/>
      </top>
      <bottom/>
      <diagonal/>
    </border>
    <border>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bottom/>
      <diagonal/>
    </border>
    <border>
      <left/>
      <right style="thin">
        <color theme="0" tint="-0.499984740745262"/>
      </right>
      <top/>
      <bottom/>
      <diagonal/>
    </border>
    <border>
      <left/>
      <right/>
      <top/>
      <bottom style="double">
        <color rgb="FF169992"/>
      </bottom>
      <diagonal/>
    </border>
    <border>
      <left/>
      <right/>
      <top/>
      <bottom style="double">
        <color rgb="FF12807B"/>
      </bottom>
      <diagonal/>
    </border>
    <border>
      <left/>
      <right/>
      <top style="thin">
        <color theme="4"/>
      </top>
      <bottom/>
      <diagonal/>
    </border>
    <border>
      <left/>
      <right/>
      <top style="thin">
        <color indexed="64"/>
      </top>
      <bottom style="thin">
        <color indexed="64"/>
      </bottom>
      <diagonal/>
    </border>
    <border>
      <left style="thin">
        <color theme="0" tint="-0.499984740745262"/>
      </left>
      <right/>
      <top/>
      <bottom style="thin">
        <color theme="0" tint="-0.499984740745262"/>
      </bottom>
      <diagonal/>
    </border>
    <border>
      <left/>
      <right/>
      <top/>
      <bottom style="thin">
        <color theme="0" tint="-0.499984740745262"/>
      </bottom>
      <diagonal/>
    </border>
    <border>
      <left/>
      <right style="thin">
        <color theme="0" tint="-0.499984740745262"/>
      </right>
      <top/>
      <bottom style="thin">
        <color theme="0" tint="-0.499984740745262"/>
      </bottom>
      <diagonal/>
    </border>
    <border>
      <left/>
      <right/>
      <top/>
      <bottom style="thin">
        <color auto="1"/>
      </bottom>
      <diagonal/>
    </border>
    <border>
      <left style="thin">
        <color indexed="64"/>
      </left>
      <right/>
      <top style="thin">
        <color indexed="64"/>
      </top>
      <bottom style="thin">
        <color theme="0" tint="-0.499984740745262"/>
      </bottom>
      <diagonal/>
    </border>
    <border>
      <left style="thin">
        <color theme="0" tint="-0.499984740745262"/>
      </left>
      <right/>
      <top style="thin">
        <color indexed="64"/>
      </top>
      <bottom style="thin">
        <color theme="0" tint="-0.499984740745262"/>
      </bottom>
      <diagonal/>
    </border>
    <border>
      <left style="thin">
        <color theme="0" tint="-0.499984740745262"/>
      </left>
      <right style="thin">
        <color indexed="64"/>
      </right>
      <top style="thin">
        <color indexed="64"/>
      </top>
      <bottom style="thin">
        <color theme="0" tint="-0.499984740745262"/>
      </bottom>
      <diagonal/>
    </border>
    <border>
      <left style="thin">
        <color indexed="64"/>
      </left>
      <right style="hair">
        <color auto="1"/>
      </right>
      <top style="thin">
        <color auto="1"/>
      </top>
      <bottom style="thin">
        <color auto="1"/>
      </bottom>
      <diagonal/>
    </border>
    <border>
      <left style="hair">
        <color auto="1"/>
      </left>
      <right style="thin">
        <color indexed="64"/>
      </right>
      <top style="thin">
        <color auto="1"/>
      </top>
      <bottom style="thin">
        <color auto="1"/>
      </bottom>
      <diagonal/>
    </border>
    <border>
      <left style="thin">
        <color indexed="64"/>
      </left>
      <right style="hair">
        <color auto="1"/>
      </right>
      <top/>
      <bottom style="thin">
        <color auto="1"/>
      </bottom>
      <diagonal/>
    </border>
    <border>
      <left style="hair">
        <color auto="1"/>
      </left>
      <right style="thin">
        <color indexed="64"/>
      </right>
      <top/>
      <bottom style="thin">
        <color auto="1"/>
      </bottom>
      <diagonal/>
    </border>
    <border>
      <left style="thin">
        <color indexed="64"/>
      </left>
      <right style="thin">
        <color indexed="64"/>
      </right>
      <top style="thin">
        <color indexed="64"/>
      </top>
      <bottom style="thin">
        <color indexed="64"/>
      </bottom>
      <diagonal/>
    </border>
    <border>
      <left style="medium">
        <color theme="0" tint="-0.249977111117893"/>
      </left>
      <right/>
      <top style="medium">
        <color theme="0" tint="-0.249977111117893"/>
      </top>
      <bottom/>
      <diagonal/>
    </border>
    <border>
      <left/>
      <right/>
      <top style="medium">
        <color theme="0" tint="-0.249977111117893"/>
      </top>
      <bottom/>
      <diagonal/>
    </border>
    <border>
      <left/>
      <right style="medium">
        <color theme="0" tint="-0.249977111117893"/>
      </right>
      <top style="medium">
        <color theme="0" tint="-0.249977111117893"/>
      </top>
      <bottom/>
      <diagonal/>
    </border>
    <border>
      <left style="medium">
        <color theme="0" tint="-0.249977111117893"/>
      </left>
      <right/>
      <top/>
      <bottom/>
      <diagonal/>
    </border>
    <border>
      <left/>
      <right style="medium">
        <color theme="0" tint="-0.249977111117893"/>
      </right>
      <top/>
      <bottom/>
      <diagonal/>
    </border>
    <border>
      <left/>
      <right/>
      <top style="thin">
        <color rgb="FF000000"/>
      </top>
      <bottom style="thin">
        <color rgb="FF000000"/>
      </bottom>
      <diagonal/>
    </border>
    <border>
      <left style="medium">
        <color theme="0" tint="-0.249977111117893"/>
      </left>
      <right/>
      <top/>
      <bottom style="medium">
        <color theme="0" tint="-0.249977111117893"/>
      </bottom>
      <diagonal/>
    </border>
    <border>
      <left/>
      <right/>
      <top/>
      <bottom style="medium">
        <color theme="0" tint="-0.249977111117893"/>
      </bottom>
      <diagonal/>
    </border>
    <border>
      <left/>
      <right style="medium">
        <color theme="0" tint="-0.249977111117893"/>
      </right>
      <top/>
      <bottom style="medium">
        <color theme="0" tint="-0.249977111117893"/>
      </bottom>
      <diagonal/>
    </border>
  </borders>
  <cellStyleXfs count="6">
    <xf numFmtId="0" fontId="0" fillId="0" borderId="0"/>
    <xf numFmtId="43" fontId="1" fillId="0" borderId="0" applyFont="0" applyFill="0" applyBorder="0" applyAlignment="0" applyProtection="0"/>
    <xf numFmtId="0" fontId="18" fillId="0" borderId="0"/>
    <xf numFmtId="0" fontId="8" fillId="0" borderId="8"/>
    <xf numFmtId="0" fontId="26" fillId="0" borderId="14"/>
    <xf numFmtId="9" fontId="1" fillId="0" borderId="0" applyFont="0" applyFill="0" applyBorder="0" applyAlignment="0" applyProtection="0"/>
  </cellStyleXfs>
  <cellXfs count="231">
    <xf numFmtId="0" fontId="0" fillId="0" borderId="0" xfId="0"/>
    <xf numFmtId="0" fontId="3" fillId="0" borderId="0" xfId="0" applyFont="1" applyFill="1"/>
    <xf numFmtId="8" fontId="3" fillId="0" borderId="0" xfId="0" applyNumberFormat="1" applyFont="1" applyFill="1"/>
    <xf numFmtId="0" fontId="3" fillId="0" borderId="0" xfId="0" applyFont="1" applyFill="1" applyAlignment="1">
      <alignment horizontal="right"/>
    </xf>
    <xf numFmtId="0" fontId="14" fillId="0" borderId="2" xfId="0" applyFont="1" applyFill="1" applyBorder="1" applyAlignment="1" applyProtection="1">
      <alignment horizontal="left" wrapText="1"/>
      <protection locked="0"/>
    </xf>
    <xf numFmtId="0" fontId="14" fillId="0" borderId="2" xfId="0" applyNumberFormat="1" applyFont="1" applyFill="1" applyBorder="1" applyAlignment="1" applyProtection="1">
      <alignment horizontal="left" wrapText="1"/>
      <protection locked="0"/>
    </xf>
    <xf numFmtId="43" fontId="14" fillId="0" borderId="2" xfId="1" applyFont="1" applyFill="1" applyBorder="1" applyAlignment="1" applyProtection="1">
      <alignment horizontal="left" wrapText="1"/>
      <protection locked="0"/>
    </xf>
    <xf numFmtId="0" fontId="14" fillId="3" borderId="2" xfId="0" applyFont="1" applyFill="1" applyBorder="1" applyAlignment="1" applyProtection="1">
      <alignment horizontal="left" wrapText="1"/>
      <protection locked="0"/>
    </xf>
    <xf numFmtId="0" fontId="14" fillId="3" borderId="2" xfId="0" applyNumberFormat="1" applyFont="1" applyFill="1" applyBorder="1" applyAlignment="1" applyProtection="1">
      <alignment horizontal="left" wrapText="1"/>
      <protection locked="0"/>
    </xf>
    <xf numFmtId="165" fontId="23" fillId="2" borderId="2" xfId="1" applyNumberFormat="1" applyFont="1" applyFill="1" applyBorder="1" applyAlignment="1" applyProtection="1">
      <alignment horizontal="center"/>
    </xf>
    <xf numFmtId="0" fontId="23" fillId="2" borderId="2" xfId="0" applyFont="1" applyFill="1" applyBorder="1" applyAlignment="1" applyProtection="1"/>
    <xf numFmtId="166" fontId="23" fillId="2" borderId="2" xfId="1" applyNumberFormat="1" applyFont="1" applyFill="1" applyBorder="1" applyAlignment="1" applyProtection="1"/>
    <xf numFmtId="0" fontId="3" fillId="0" borderId="0" xfId="0" applyFont="1" applyProtection="1">
      <protection locked="0"/>
    </xf>
    <xf numFmtId="0" fontId="3" fillId="0" borderId="0" xfId="0" applyFont="1" applyAlignment="1" applyProtection="1">
      <alignment horizontal="center"/>
      <protection locked="0"/>
    </xf>
    <xf numFmtId="0" fontId="3" fillId="0" borderId="0" xfId="0" applyFont="1" applyAlignment="1" applyProtection="1">
      <protection locked="0"/>
    </xf>
    <xf numFmtId="0" fontId="14" fillId="0" borderId="2" xfId="0" applyFont="1" applyBorder="1" applyAlignment="1" applyProtection="1">
      <protection locked="0"/>
    </xf>
    <xf numFmtId="0" fontId="14" fillId="0" borderId="2" xfId="0" applyFont="1" applyFill="1" applyBorder="1" applyAlignment="1" applyProtection="1">
      <alignment wrapText="1"/>
    </xf>
    <xf numFmtId="0" fontId="14" fillId="0" borderId="2" xfId="0" applyFont="1" applyFill="1" applyBorder="1" applyAlignment="1" applyProtection="1">
      <alignment horizontal="left" wrapText="1"/>
    </xf>
    <xf numFmtId="164" fontId="14" fillId="0" borderId="2" xfId="0" applyNumberFormat="1" applyFont="1" applyFill="1" applyBorder="1" applyAlignment="1" applyProtection="1">
      <alignment horizontal="left"/>
    </xf>
    <xf numFmtId="43" fontId="14" fillId="0" borderId="2" xfId="1" applyFont="1" applyFill="1" applyBorder="1" applyAlignment="1" applyProtection="1">
      <alignment horizontal="right"/>
    </xf>
    <xf numFmtId="0" fontId="32" fillId="0" borderId="14" xfId="4" applyFont="1" applyProtection="1">
      <protection locked="0"/>
    </xf>
    <xf numFmtId="0" fontId="2" fillId="0" borderId="0" xfId="0" applyFont="1" applyProtection="1">
      <protection locked="0"/>
    </xf>
    <xf numFmtId="0" fontId="6" fillId="0" borderId="0" xfId="0" applyFont="1" applyBorder="1" applyAlignment="1" applyProtection="1">
      <alignment horizontal="left" vertical="center"/>
      <protection locked="0"/>
    </xf>
    <xf numFmtId="0" fontId="12" fillId="0" borderId="0" xfId="0" applyFont="1" applyBorder="1" applyAlignment="1" applyProtection="1">
      <alignment horizontal="left" vertical="center" wrapText="1"/>
      <protection locked="0"/>
    </xf>
    <xf numFmtId="0" fontId="2" fillId="0" borderId="0" xfId="0" applyFont="1" applyBorder="1" applyAlignment="1" applyProtection="1">
      <alignment horizontal="left" vertical="center" wrapText="1"/>
      <protection locked="0"/>
    </xf>
    <xf numFmtId="0" fontId="25" fillId="0" borderId="0" xfId="0" applyFont="1" applyProtection="1">
      <protection locked="0"/>
    </xf>
    <xf numFmtId="43" fontId="14" fillId="0" borderId="2" xfId="1" applyFont="1" applyFill="1" applyBorder="1" applyAlignment="1" applyProtection="1">
      <alignment horizontal="right"/>
      <protection locked="0"/>
    </xf>
    <xf numFmtId="0" fontId="14" fillId="0" borderId="2" xfId="0" applyNumberFormat="1" applyFont="1" applyFill="1" applyBorder="1" applyAlignment="1" applyProtection="1">
      <alignment horizontal="left"/>
      <protection locked="0"/>
    </xf>
    <xf numFmtId="0" fontId="14" fillId="0" borderId="0" xfId="0" applyFont="1" applyFill="1" applyAlignment="1" applyProtection="1">
      <protection locked="0"/>
    </xf>
    <xf numFmtId="0" fontId="14" fillId="3" borderId="2" xfId="1" applyNumberFormat="1" applyFont="1" applyFill="1" applyBorder="1" applyAlignment="1" applyProtection="1">
      <alignment horizontal="left" wrapText="1"/>
      <protection locked="0"/>
    </xf>
    <xf numFmtId="43" fontId="14" fillId="3" borderId="2" xfId="1" applyFont="1" applyFill="1" applyBorder="1" applyAlignment="1" applyProtection="1">
      <alignment horizontal="right"/>
      <protection locked="0"/>
    </xf>
    <xf numFmtId="0" fontId="14" fillId="0" borderId="0" xfId="0" applyFont="1" applyAlignment="1" applyProtection="1">
      <protection locked="0"/>
    </xf>
    <xf numFmtId="0" fontId="14" fillId="0" borderId="2" xfId="1" applyNumberFormat="1" applyFont="1" applyBorder="1" applyAlignment="1" applyProtection="1">
      <alignment horizontal="left" wrapText="1"/>
      <protection locked="0"/>
    </xf>
    <xf numFmtId="0" fontId="14" fillId="0" borderId="2" xfId="0" applyNumberFormat="1" applyFont="1" applyBorder="1" applyAlignment="1" applyProtection="1">
      <alignment horizontal="left"/>
      <protection locked="0"/>
    </xf>
    <xf numFmtId="43" fontId="14" fillId="0" borderId="2" xfId="1" applyFont="1" applyBorder="1" applyAlignment="1" applyProtection="1">
      <alignment horizontal="right"/>
      <protection locked="0"/>
    </xf>
    <xf numFmtId="0" fontId="3" fillId="0" borderId="0" xfId="0" applyFont="1" applyFill="1" applyAlignment="1" applyProtection="1">
      <protection locked="0"/>
    </xf>
    <xf numFmtId="0" fontId="23" fillId="2" borderId="2" xfId="0" applyFont="1" applyFill="1" applyBorder="1" applyAlignment="1" applyProtection="1">
      <alignment vertical="center" wrapText="1"/>
    </xf>
    <xf numFmtId="0" fontId="23" fillId="2" borderId="2" xfId="0" applyFont="1" applyFill="1" applyBorder="1" applyAlignment="1" applyProtection="1">
      <alignment horizontal="left" vertical="center" wrapText="1"/>
    </xf>
    <xf numFmtId="0" fontId="23" fillId="2" borderId="2" xfId="0" applyFont="1" applyFill="1" applyBorder="1" applyAlignment="1" applyProtection="1">
      <alignment horizontal="center" vertical="center" wrapText="1"/>
    </xf>
    <xf numFmtId="44" fontId="23" fillId="2" borderId="2" xfId="0" applyNumberFormat="1" applyFont="1" applyFill="1" applyBorder="1" applyAlignment="1" applyProtection="1">
      <alignment horizontal="center" vertical="center" wrapText="1"/>
    </xf>
    <xf numFmtId="0" fontId="16" fillId="0" borderId="0" xfId="0" applyFont="1" applyProtection="1"/>
    <xf numFmtId="167" fontId="17" fillId="0" borderId="15" xfId="0" applyNumberFormat="1" applyFont="1" applyBorder="1" applyProtection="1"/>
    <xf numFmtId="0" fontId="10" fillId="0" borderId="0" xfId="0" applyFont="1" applyProtection="1"/>
    <xf numFmtId="167" fontId="11" fillId="0" borderId="0" xfId="0" applyNumberFormat="1" applyFont="1" applyProtection="1"/>
    <xf numFmtId="0" fontId="17" fillId="0" borderId="0" xfId="0" applyFont="1" applyProtection="1"/>
    <xf numFmtId="0" fontId="16" fillId="0" borderId="0" xfId="0" applyFont="1" applyAlignment="1" applyProtection="1">
      <alignment horizontal="center"/>
    </xf>
    <xf numFmtId="0" fontId="20" fillId="0" borderId="2" xfId="0" applyFont="1" applyFill="1" applyBorder="1" applyAlignment="1" applyProtection="1">
      <alignment horizontal="left" vertical="center" wrapText="1"/>
    </xf>
    <xf numFmtId="0" fontId="11" fillId="0" borderId="0" xfId="0" applyFont="1" applyProtection="1"/>
    <xf numFmtId="165" fontId="28" fillId="2" borderId="2" xfId="0" applyNumberFormat="1" applyFont="1" applyFill="1" applyBorder="1" applyAlignment="1" applyProtection="1">
      <alignment horizontal="right" wrapText="1"/>
    </xf>
    <xf numFmtId="0" fontId="6" fillId="0" borderId="0" xfId="0" applyFont="1" applyProtection="1"/>
    <xf numFmtId="0" fontId="28" fillId="2" borderId="2" xfId="0" applyFont="1" applyFill="1" applyBorder="1" applyAlignment="1" applyProtection="1">
      <alignment horizontal="right" wrapText="1"/>
    </xf>
    <xf numFmtId="0" fontId="28" fillId="2" borderId="2" xfId="0" applyFont="1" applyFill="1" applyBorder="1" applyAlignment="1" applyProtection="1"/>
    <xf numFmtId="0" fontId="24" fillId="2" borderId="2" xfId="0" applyFont="1" applyFill="1" applyBorder="1" applyAlignment="1" applyProtection="1"/>
    <xf numFmtId="166" fontId="28" fillId="2" borderId="2" xfId="0" applyNumberFormat="1" applyFont="1" applyFill="1" applyBorder="1" applyAlignment="1" applyProtection="1"/>
    <xf numFmtId="0" fontId="31" fillId="0" borderId="0" xfId="0" applyFont="1" applyFill="1" applyProtection="1"/>
    <xf numFmtId="164" fontId="14" fillId="0" borderId="2" xfId="0" applyNumberFormat="1" applyFont="1" applyFill="1" applyBorder="1" applyAlignment="1" applyProtection="1"/>
    <xf numFmtId="0" fontId="14" fillId="0" borderId="0" xfId="0" applyFont="1" applyFill="1" applyProtection="1"/>
    <xf numFmtId="0" fontId="14" fillId="0" borderId="0" xfId="0" applyFont="1" applyProtection="1"/>
    <xf numFmtId="165" fontId="28" fillId="2" borderId="5" xfId="1" applyNumberFormat="1" applyFont="1" applyFill="1" applyBorder="1" applyAlignment="1" applyProtection="1">
      <alignment horizontal="center"/>
    </xf>
    <xf numFmtId="0" fontId="28" fillId="2" borderId="5" xfId="0" applyFont="1" applyFill="1" applyBorder="1" applyAlignment="1" applyProtection="1"/>
    <xf numFmtId="166" fontId="28" fillId="2" borderId="5" xfId="1" applyNumberFormat="1" applyFont="1" applyFill="1" applyBorder="1" applyAlignment="1" applyProtection="1"/>
    <xf numFmtId="0" fontId="3" fillId="0" borderId="16" xfId="0" applyFont="1" applyBorder="1"/>
    <xf numFmtId="0" fontId="14" fillId="0" borderId="2" xfId="0" applyNumberFormat="1" applyFont="1" applyFill="1" applyBorder="1" applyAlignment="1" applyProtection="1">
      <alignment wrapText="1"/>
    </xf>
    <xf numFmtId="0" fontId="14" fillId="3" borderId="2" xfId="0" applyFont="1" applyFill="1" applyBorder="1" applyAlignment="1" applyProtection="1">
      <alignment horizontal="left"/>
      <protection locked="0"/>
    </xf>
    <xf numFmtId="0" fontId="14" fillId="0" borderId="2" xfId="0" applyFont="1" applyBorder="1" applyAlignment="1" applyProtection="1">
      <alignment horizontal="left"/>
      <protection locked="0"/>
    </xf>
    <xf numFmtId="0" fontId="14" fillId="0" borderId="2" xfId="0" applyFont="1" applyFill="1" applyBorder="1" applyAlignment="1" applyProtection="1">
      <alignment horizontal="left"/>
      <protection locked="0"/>
    </xf>
    <xf numFmtId="0" fontId="14" fillId="3" borderId="2" xfId="0" applyFont="1" applyFill="1" applyBorder="1" applyAlignment="1" applyProtection="1">
      <alignment wrapText="1"/>
      <protection locked="0"/>
    </xf>
    <xf numFmtId="0" fontId="14" fillId="0" borderId="2" xfId="0" applyFont="1" applyFill="1" applyBorder="1" applyAlignment="1" applyProtection="1">
      <alignment wrapText="1"/>
      <protection locked="0"/>
    </xf>
    <xf numFmtId="14" fontId="14" fillId="3" borderId="2" xfId="0" applyNumberFormat="1" applyFont="1" applyFill="1" applyBorder="1" applyAlignment="1" applyProtection="1">
      <alignment horizontal="left"/>
      <protection locked="0"/>
    </xf>
    <xf numFmtId="14" fontId="14" fillId="0" borderId="2" xfId="0" applyNumberFormat="1" applyFont="1" applyBorder="1" applyAlignment="1" applyProtection="1">
      <alignment horizontal="left"/>
      <protection locked="0"/>
    </xf>
    <xf numFmtId="0" fontId="34" fillId="0" borderId="0" xfId="0" applyFont="1" applyFill="1" applyProtection="1"/>
    <xf numFmtId="0" fontId="35" fillId="0" borderId="0" xfId="0" applyFont="1" applyAlignment="1">
      <alignment vertical="center" wrapText="1"/>
    </xf>
    <xf numFmtId="0" fontId="3" fillId="3" borderId="21" xfId="0" applyFont="1" applyFill="1" applyBorder="1" applyAlignment="1">
      <alignment vertical="center" wrapText="1"/>
    </xf>
    <xf numFmtId="0" fontId="3" fillId="3" borderId="17" xfId="0" applyFont="1" applyFill="1" applyBorder="1" applyAlignment="1">
      <alignment vertical="center" wrapText="1"/>
    </xf>
    <xf numFmtId="0" fontId="37" fillId="2" borderId="22" xfId="0" applyFont="1" applyFill="1" applyBorder="1" applyAlignment="1" applyProtection="1">
      <alignment horizontal="left" vertical="center" wrapText="1"/>
      <protection locked="0"/>
    </xf>
    <xf numFmtId="0" fontId="37" fillId="2" borderId="23" xfId="0" applyFont="1" applyFill="1" applyBorder="1" applyAlignment="1" applyProtection="1">
      <alignment horizontal="left" vertical="center" wrapText="1"/>
      <protection locked="0"/>
    </xf>
    <xf numFmtId="0" fontId="37" fillId="2" borderId="24" xfId="0" applyFont="1" applyFill="1" applyBorder="1" applyAlignment="1" applyProtection="1">
      <alignment horizontal="left" vertical="center" wrapText="1"/>
      <protection locked="0"/>
    </xf>
    <xf numFmtId="0" fontId="3" fillId="3" borderId="25" xfId="0" applyFont="1" applyFill="1" applyBorder="1" applyAlignment="1">
      <alignment vertical="center" wrapText="1"/>
    </xf>
    <xf numFmtId="0" fontId="3" fillId="0" borderId="26" xfId="0" applyFont="1" applyBorder="1" applyAlignment="1">
      <alignment vertical="center" wrapText="1"/>
    </xf>
    <xf numFmtId="0" fontId="3" fillId="3" borderId="27" xfId="0" applyFont="1" applyFill="1" applyBorder="1" applyAlignment="1">
      <alignment vertical="center" wrapText="1"/>
    </xf>
    <xf numFmtId="0" fontId="3" fillId="0" borderId="28" xfId="0" applyFont="1" applyBorder="1" applyAlignment="1">
      <alignment vertical="center" wrapText="1"/>
    </xf>
    <xf numFmtId="44" fontId="23" fillId="2" borderId="4" xfId="0" applyNumberFormat="1" applyFont="1" applyFill="1" applyBorder="1" applyAlignment="1" applyProtection="1">
      <alignment horizontal="center" vertical="center" wrapText="1"/>
    </xf>
    <xf numFmtId="0" fontId="10" fillId="0" borderId="0" xfId="0" applyFont="1" applyBorder="1" applyProtection="1"/>
    <xf numFmtId="0" fontId="14" fillId="0" borderId="0" xfId="0" applyFont="1" applyBorder="1" applyAlignment="1" applyProtection="1">
      <alignment horizontal="right"/>
    </xf>
    <xf numFmtId="0" fontId="14" fillId="0" borderId="2" xfId="1" applyNumberFormat="1" applyFont="1" applyFill="1" applyBorder="1" applyAlignment="1" applyProtection="1"/>
    <xf numFmtId="0" fontId="14" fillId="0" borderId="2" xfId="1" applyNumberFormat="1" applyFont="1" applyFill="1" applyBorder="1" applyAlignment="1" applyProtection="1">
      <alignment wrapText="1"/>
    </xf>
    <xf numFmtId="14" fontId="14" fillId="3" borderId="2" xfId="0" applyNumberFormat="1" applyFont="1" applyFill="1" applyBorder="1" applyAlignment="1" applyProtection="1">
      <alignment wrapText="1"/>
      <protection locked="0"/>
    </xf>
    <xf numFmtId="14" fontId="14" fillId="0" borderId="2" xfId="0" applyNumberFormat="1" applyFont="1" applyFill="1" applyBorder="1" applyAlignment="1" applyProtection="1"/>
    <xf numFmtId="43" fontId="14" fillId="0" borderId="2" xfId="1" applyFont="1" applyFill="1" applyBorder="1" applyAlignment="1" applyProtection="1"/>
    <xf numFmtId="0" fontId="14" fillId="3" borderId="2" xfId="0" applyFont="1" applyFill="1" applyBorder="1" applyAlignment="1" applyProtection="1">
      <protection locked="0"/>
    </xf>
    <xf numFmtId="43" fontId="14" fillId="0" borderId="2" xfId="1" applyFont="1" applyFill="1" applyBorder="1" applyAlignment="1" applyProtection="1">
      <alignment wrapText="1"/>
    </xf>
    <xf numFmtId="43" fontId="14" fillId="3" borderId="2" xfId="1" applyFont="1" applyFill="1" applyBorder="1" applyAlignment="1" applyProtection="1">
      <alignment wrapText="1"/>
      <protection locked="0"/>
    </xf>
    <xf numFmtId="43" fontId="14" fillId="3" borderId="2" xfId="1" applyFont="1" applyFill="1" applyBorder="1" applyAlignment="1" applyProtection="1">
      <alignment horizontal="left" wrapText="1"/>
      <protection locked="0"/>
    </xf>
    <xf numFmtId="168" fontId="31" fillId="0" borderId="0" xfId="0" applyNumberFormat="1" applyFont="1" applyFill="1" applyProtection="1"/>
    <xf numFmtId="0" fontId="14" fillId="0" borderId="2" xfId="0" applyNumberFormat="1" applyFont="1" applyFill="1" applyBorder="1" applyAlignment="1" applyProtection="1">
      <alignment wrapText="1"/>
      <protection locked="0"/>
    </xf>
    <xf numFmtId="0" fontId="14" fillId="3" borderId="2" xfId="0" applyNumberFormat="1" applyFont="1" applyFill="1" applyBorder="1" applyAlignment="1" applyProtection="1">
      <alignment wrapText="1"/>
      <protection locked="0"/>
    </xf>
    <xf numFmtId="0" fontId="14" fillId="0" borderId="2" xfId="0" applyNumberFormat="1" applyFont="1" applyFill="1" applyBorder="1" applyAlignment="1" applyProtection="1">
      <protection locked="0"/>
    </xf>
    <xf numFmtId="43" fontId="14" fillId="0" borderId="2" xfId="1" applyFont="1" applyFill="1" applyBorder="1" applyAlignment="1" applyProtection="1">
      <alignment wrapText="1"/>
      <protection locked="0"/>
    </xf>
    <xf numFmtId="0" fontId="28" fillId="2" borderId="2" xfId="0" applyFont="1" applyFill="1" applyBorder="1" applyAlignment="1" applyProtection="1">
      <alignment horizontal="right"/>
    </xf>
    <xf numFmtId="0" fontId="28" fillId="2" borderId="5" xfId="0" applyFont="1" applyFill="1" applyBorder="1" applyAlignment="1" applyProtection="1">
      <alignment horizontal="right"/>
    </xf>
    <xf numFmtId="0" fontId="38" fillId="0" borderId="2" xfId="0" applyNumberFormat="1" applyFont="1" applyFill="1" applyBorder="1" applyAlignment="1" applyProtection="1">
      <alignment wrapText="1"/>
    </xf>
    <xf numFmtId="0" fontId="38" fillId="3" borderId="2" xfId="0" applyFont="1" applyFill="1" applyBorder="1" applyAlignment="1" applyProtection="1">
      <alignment horizontal="left" wrapText="1"/>
      <protection locked="0"/>
    </xf>
    <xf numFmtId="0" fontId="38" fillId="0" borderId="2" xfId="0" applyFont="1" applyFill="1" applyBorder="1" applyAlignment="1" applyProtection="1">
      <alignment horizontal="left" wrapText="1"/>
    </xf>
    <xf numFmtId="165" fontId="14" fillId="3" borderId="2" xfId="1" applyNumberFormat="1" applyFont="1" applyFill="1" applyBorder="1" applyAlignment="1" applyProtection="1">
      <alignment wrapText="1"/>
      <protection locked="0"/>
    </xf>
    <xf numFmtId="165" fontId="14" fillId="3" borderId="2" xfId="1" applyNumberFormat="1" applyFont="1" applyFill="1" applyBorder="1" applyAlignment="1" applyProtection="1">
      <protection locked="0"/>
    </xf>
    <xf numFmtId="165" fontId="14" fillId="0" borderId="2" xfId="1" applyNumberFormat="1" applyFont="1" applyFill="1" applyBorder="1" applyAlignment="1" applyProtection="1"/>
    <xf numFmtId="165" fontId="14" fillId="0" borderId="2" xfId="1" applyNumberFormat="1" applyFont="1" applyBorder="1" applyAlignment="1" applyProtection="1">
      <alignment wrapText="1"/>
      <protection locked="0"/>
    </xf>
    <xf numFmtId="165" fontId="14" fillId="4" borderId="2" xfId="1" applyNumberFormat="1" applyFont="1" applyFill="1" applyBorder="1" applyAlignment="1" applyProtection="1">
      <protection locked="0"/>
    </xf>
    <xf numFmtId="165" fontId="14" fillId="0" borderId="2" xfId="1" applyNumberFormat="1" applyFont="1" applyBorder="1" applyAlignment="1" applyProtection="1">
      <protection locked="0"/>
    </xf>
    <xf numFmtId="165" fontId="14" fillId="0" borderId="2" xfId="1" applyNumberFormat="1" applyFont="1" applyFill="1" applyBorder="1" applyAlignment="1" applyProtection="1">
      <protection locked="0"/>
    </xf>
    <xf numFmtId="0" fontId="39" fillId="0" borderId="0" xfId="0" applyFont="1" applyFill="1" applyProtection="1"/>
    <xf numFmtId="165" fontId="23" fillId="0" borderId="0" xfId="1" applyNumberFormat="1" applyFont="1" applyFill="1" applyBorder="1" applyAlignment="1" applyProtection="1">
      <alignment horizontal="center"/>
    </xf>
    <xf numFmtId="0" fontId="3" fillId="0" borderId="0" xfId="0" applyFont="1"/>
    <xf numFmtId="0" fontId="3" fillId="0" borderId="0" xfId="0" applyFont="1" applyAlignment="1">
      <alignment horizontal="center"/>
    </xf>
    <xf numFmtId="43" fontId="3" fillId="0" borderId="0" xfId="1" applyFont="1" applyFill="1" applyBorder="1" applyAlignment="1" applyProtection="1">
      <alignment horizontal="right" vertical="top"/>
    </xf>
    <xf numFmtId="43" fontId="3" fillId="0" borderId="29" xfId="1" applyFont="1" applyFill="1" applyBorder="1" applyAlignment="1" applyProtection="1">
      <alignment horizontal="center" wrapText="1"/>
    </xf>
    <xf numFmtId="165" fontId="3" fillId="0" borderId="0" xfId="1" applyNumberFormat="1" applyFont="1" applyFill="1" applyBorder="1" applyAlignment="1" applyProtection="1">
      <alignment horizontal="right" wrapText="1"/>
    </xf>
    <xf numFmtId="43" fontId="3" fillId="0" borderId="0" xfId="1" applyFont="1" applyFill="1" applyProtection="1"/>
    <xf numFmtId="43" fontId="3" fillId="0" borderId="0" xfId="1" applyFont="1" applyFill="1" applyBorder="1" applyProtection="1"/>
    <xf numFmtId="9" fontId="3" fillId="0" borderId="0" xfId="5" applyFont="1" applyBorder="1" applyProtection="1"/>
    <xf numFmtId="43" fontId="3" fillId="0" borderId="0" xfId="1" applyFont="1" applyBorder="1" applyProtection="1"/>
    <xf numFmtId="43" fontId="3" fillId="0" borderId="0" xfId="1" applyFont="1" applyProtection="1"/>
    <xf numFmtId="0" fontId="25" fillId="7" borderId="29" xfId="0" applyFont="1" applyFill="1" applyBorder="1" applyAlignment="1">
      <alignment vertical="center" wrapText="1"/>
    </xf>
    <xf numFmtId="0" fontId="14" fillId="0" borderId="29" xfId="0" applyFont="1" applyBorder="1" applyAlignment="1">
      <alignment horizontal="right"/>
    </xf>
    <xf numFmtId="6" fontId="14" fillId="3" borderId="2" xfId="0" applyNumberFormat="1" applyFont="1" applyFill="1" applyBorder="1" applyAlignment="1" applyProtection="1">
      <alignment horizontal="left" wrapText="1"/>
      <protection locked="0"/>
    </xf>
    <xf numFmtId="165" fontId="14" fillId="3" borderId="2" xfId="1" applyNumberFormat="1" applyFont="1" applyFill="1" applyBorder="1" applyAlignment="1" applyProtection="1">
      <alignment horizontal="right"/>
      <protection locked="0"/>
    </xf>
    <xf numFmtId="165" fontId="14" fillId="4" borderId="2" xfId="1" applyNumberFormat="1" applyFont="1" applyFill="1" applyBorder="1" applyAlignment="1" applyProtection="1">
      <alignment horizontal="right"/>
      <protection locked="0"/>
    </xf>
    <xf numFmtId="0" fontId="14" fillId="3" borderId="2" xfId="1" applyNumberFormat="1" applyFont="1" applyFill="1" applyBorder="1" applyAlignment="1" applyProtection="1">
      <alignment wrapText="1"/>
      <protection locked="0"/>
    </xf>
    <xf numFmtId="0" fontId="9" fillId="0" borderId="2" xfId="0" applyNumberFormat="1" applyFont="1" applyFill="1" applyBorder="1" applyAlignment="1" applyProtection="1">
      <alignment wrapText="1"/>
      <protection locked="0"/>
    </xf>
    <xf numFmtId="43" fontId="14" fillId="3" borderId="2" xfId="1" applyFont="1" applyFill="1" applyBorder="1" applyAlignment="1" applyProtection="1">
      <protection locked="0"/>
    </xf>
    <xf numFmtId="43" fontId="9" fillId="0" borderId="2" xfId="1" applyFont="1" applyFill="1" applyBorder="1" applyAlignment="1" applyProtection="1">
      <alignment wrapText="1"/>
      <protection locked="0"/>
    </xf>
    <xf numFmtId="6" fontId="14" fillId="0" borderId="2" xfId="0" applyNumberFormat="1" applyFont="1" applyBorder="1" applyAlignment="1" applyProtection="1">
      <alignment horizontal="left" wrapText="1"/>
      <protection locked="0"/>
    </xf>
    <xf numFmtId="0" fontId="14" fillId="0" borderId="2" xfId="0" applyNumberFormat="1" applyFont="1" applyBorder="1" applyAlignment="1" applyProtection="1">
      <alignment horizontal="left" wrapText="1"/>
      <protection locked="0"/>
    </xf>
    <xf numFmtId="6" fontId="14" fillId="0" borderId="2" xfId="0" applyNumberFormat="1" applyFont="1" applyFill="1" applyBorder="1" applyAlignment="1" applyProtection="1">
      <alignment horizontal="left" wrapText="1"/>
      <protection locked="0"/>
    </xf>
    <xf numFmtId="165" fontId="14" fillId="5" borderId="2" xfId="1" applyNumberFormat="1" applyFont="1" applyFill="1" applyBorder="1" applyAlignment="1" applyProtection="1">
      <alignment wrapText="1"/>
      <protection locked="0"/>
    </xf>
    <xf numFmtId="0" fontId="37" fillId="2" borderId="2" xfId="0" applyFont="1" applyFill="1" applyBorder="1" applyAlignment="1" applyProtection="1">
      <alignment vertical="center" wrapText="1"/>
    </xf>
    <xf numFmtId="0" fontId="9" fillId="0" borderId="2" xfId="0" applyFont="1" applyFill="1" applyBorder="1" applyAlignment="1" applyProtection="1">
      <alignment wrapText="1"/>
      <protection locked="0"/>
    </xf>
    <xf numFmtId="165" fontId="14" fillId="0" borderId="2" xfId="1" applyNumberFormat="1" applyFont="1" applyFill="1" applyBorder="1" applyAlignment="1" applyProtection="1">
      <alignment wrapText="1"/>
      <protection locked="0"/>
    </xf>
    <xf numFmtId="14" fontId="14" fillId="3" borderId="2" xfId="0" applyNumberFormat="1" applyFont="1" applyFill="1" applyBorder="1" applyAlignment="1" applyProtection="1">
      <protection locked="0"/>
    </xf>
    <xf numFmtId="165" fontId="9" fillId="0" borderId="2" xfId="1" applyNumberFormat="1" applyFont="1" applyFill="1" applyBorder="1" applyAlignment="1" applyProtection="1">
      <alignment horizontal="right" wrapText="1"/>
      <protection locked="0"/>
    </xf>
    <xf numFmtId="0" fontId="14" fillId="3" borderId="2" xfId="0" applyFont="1" applyFill="1" applyBorder="1" applyAlignment="1" applyProtection="1">
      <alignment horizontal="left" wrapText="1"/>
      <protection hidden="1"/>
    </xf>
    <xf numFmtId="0" fontId="14" fillId="0" borderId="2" xfId="0" applyFont="1" applyFill="1" applyBorder="1" applyAlignment="1" applyProtection="1">
      <alignment horizontal="left" wrapText="1"/>
      <protection hidden="1"/>
    </xf>
    <xf numFmtId="0" fontId="14" fillId="3" borderId="2" xfId="0" applyFont="1" applyFill="1" applyBorder="1" applyAlignment="1" applyProtection="1">
      <alignment wrapText="1"/>
      <protection hidden="1"/>
    </xf>
    <xf numFmtId="0" fontId="9" fillId="0" borderId="2" xfId="0" applyFont="1" applyFill="1" applyBorder="1" applyAlignment="1" applyProtection="1">
      <alignment wrapText="1"/>
      <protection hidden="1"/>
    </xf>
    <xf numFmtId="165" fontId="20" fillId="0" borderId="2" xfId="1" applyNumberFormat="1" applyFont="1" applyFill="1" applyBorder="1" applyAlignment="1" applyProtection="1">
      <alignment horizontal="left" vertical="center" wrapText="1"/>
      <protection hidden="1"/>
    </xf>
    <xf numFmtId="0" fontId="25" fillId="2" borderId="2" xfId="0" applyFont="1" applyFill="1" applyBorder="1" applyAlignment="1" applyProtection="1"/>
    <xf numFmtId="0" fontId="14" fillId="0" borderId="29" xfId="0" applyFont="1" applyBorder="1" applyProtection="1"/>
    <xf numFmtId="0" fontId="3" fillId="0" borderId="0" xfId="0" applyFont="1" applyProtection="1"/>
    <xf numFmtId="0" fontId="23" fillId="0" borderId="0" xfId="0" applyFont="1" applyAlignment="1" applyProtection="1">
      <alignment horizontal="right"/>
    </xf>
    <xf numFmtId="0" fontId="23" fillId="0" borderId="0" xfId="0" applyFont="1" applyProtection="1"/>
    <xf numFmtId="0" fontId="40" fillId="5" borderId="0" xfId="0" applyFont="1" applyFill="1" applyAlignment="1" applyProtection="1">
      <alignment horizontal="center" wrapText="1"/>
    </xf>
    <xf numFmtId="43" fontId="2" fillId="5" borderId="0" xfId="0" applyNumberFormat="1" applyFont="1" applyFill="1" applyProtection="1"/>
    <xf numFmtId="0" fontId="25" fillId="0" borderId="0" xfId="0" applyFont="1" applyProtection="1"/>
    <xf numFmtId="0" fontId="2" fillId="0" borderId="0" xfId="0" applyFont="1" applyAlignment="1" applyProtection="1">
      <alignment horizontal="right"/>
    </xf>
    <xf numFmtId="165" fontId="2" fillId="0" borderId="0" xfId="1" applyNumberFormat="1" applyFont="1" applyFill="1" applyBorder="1" applyAlignment="1" applyProtection="1">
      <alignment horizontal="center"/>
    </xf>
    <xf numFmtId="0" fontId="2" fillId="0" borderId="0" xfId="0" applyFont="1" applyProtection="1"/>
    <xf numFmtId="43" fontId="3" fillId="0" borderId="0" xfId="1" applyFont="1" applyFill="1" applyBorder="1" applyAlignment="1" applyProtection="1"/>
    <xf numFmtId="43" fontId="2" fillId="0" borderId="0" xfId="1" applyFont="1" applyFill="1" applyBorder="1" applyAlignment="1" applyProtection="1"/>
    <xf numFmtId="0" fontId="3" fillId="0" borderId="0" xfId="0" applyFont="1" applyAlignment="1" applyProtection="1">
      <alignment horizontal="center"/>
    </xf>
    <xf numFmtId="0" fontId="41" fillId="0" borderId="0" xfId="0" applyFont="1" applyAlignment="1" applyProtection="1">
      <alignment vertical="center" wrapText="1"/>
    </xf>
    <xf numFmtId="0" fontId="42" fillId="6" borderId="29" xfId="0" applyFont="1" applyFill="1" applyBorder="1" applyAlignment="1" applyProtection="1">
      <alignment horizontal="center" vertical="center" wrapText="1"/>
    </xf>
    <xf numFmtId="0" fontId="3" fillId="7" borderId="29" xfId="0" applyFont="1" applyFill="1" applyBorder="1" applyProtection="1"/>
    <xf numFmtId="0" fontId="42" fillId="6" borderId="29" xfId="0" applyFont="1" applyFill="1" applyBorder="1" applyAlignment="1" applyProtection="1">
      <alignment vertical="center" wrapText="1"/>
    </xf>
    <xf numFmtId="0" fontId="33" fillId="7" borderId="29" xfId="0" applyFont="1" applyFill="1" applyBorder="1" applyAlignment="1" applyProtection="1">
      <alignment vertical="center"/>
    </xf>
    <xf numFmtId="0" fontId="3" fillId="0" borderId="0" xfId="0" applyFont="1" applyAlignment="1" applyProtection="1">
      <alignment horizontal="center" wrapText="1"/>
    </xf>
    <xf numFmtId="0" fontId="3" fillId="0" borderId="0" xfId="0" applyFont="1" applyAlignment="1" applyProtection="1">
      <alignment horizontal="right" wrapText="1"/>
    </xf>
    <xf numFmtId="0" fontId="3" fillId="0" borderId="29" xfId="0" applyFont="1" applyBorder="1" applyAlignment="1" applyProtection="1">
      <alignment horizontal="right"/>
    </xf>
    <xf numFmtId="44" fontId="3" fillId="0" borderId="29" xfId="0" applyNumberFormat="1" applyFont="1" applyBorder="1" applyAlignment="1" applyProtection="1">
      <alignment horizontal="right"/>
    </xf>
    <xf numFmtId="43" fontId="2" fillId="0" borderId="29" xfId="0" applyNumberFormat="1" applyFont="1" applyBorder="1" applyAlignment="1" applyProtection="1">
      <alignment horizontal="center"/>
    </xf>
    <xf numFmtId="43" fontId="2" fillId="0" borderId="29" xfId="0" applyNumberFormat="1" applyFont="1" applyBorder="1" applyProtection="1"/>
    <xf numFmtId="0" fontId="2" fillId="0" borderId="0" xfId="0" applyFont="1" applyAlignment="1" applyProtection="1">
      <alignment horizontal="left" vertical="center"/>
    </xf>
    <xf numFmtId="43" fontId="3" fillId="0" borderId="0" xfId="0" applyNumberFormat="1" applyFont="1" applyAlignment="1" applyProtection="1">
      <alignment horizontal="center"/>
    </xf>
    <xf numFmtId="0" fontId="3" fillId="0" borderId="0" xfId="0" applyFont="1" applyAlignment="1" applyProtection="1">
      <alignment horizontal="right"/>
    </xf>
    <xf numFmtId="44" fontId="3" fillId="0" borderId="0" xfId="0" applyNumberFormat="1" applyFont="1" applyProtection="1"/>
    <xf numFmtId="0" fontId="3" fillId="0" borderId="30" xfId="0" applyFont="1" applyBorder="1" applyProtection="1"/>
    <xf numFmtId="0" fontId="3" fillId="0" borderId="31" xfId="0" applyFont="1" applyBorder="1" applyProtection="1"/>
    <xf numFmtId="0" fontId="7" fillId="0" borderId="31" xfId="0" applyFont="1" applyBorder="1" applyProtection="1"/>
    <xf numFmtId="0" fontId="3" fillId="0" borderId="32" xfId="0" applyFont="1" applyBorder="1" applyProtection="1"/>
    <xf numFmtId="0" fontId="3" fillId="0" borderId="33" xfId="0" applyFont="1" applyBorder="1" applyProtection="1"/>
    <xf numFmtId="0" fontId="42" fillId="6" borderId="0" xfId="0" applyFont="1" applyFill="1" applyAlignment="1" applyProtection="1">
      <alignment vertical="center" wrapText="1"/>
    </xf>
    <xf numFmtId="0" fontId="41" fillId="6" borderId="0" xfId="0" applyFont="1" applyFill="1" applyAlignment="1" applyProtection="1">
      <alignment vertical="center" wrapText="1"/>
    </xf>
    <xf numFmtId="0" fontId="3" fillId="0" borderId="34" xfId="0" applyFont="1" applyBorder="1" applyProtection="1"/>
    <xf numFmtId="43" fontId="3" fillId="0" borderId="0" xfId="0" applyNumberFormat="1" applyFont="1" applyProtection="1"/>
    <xf numFmtId="43" fontId="3" fillId="8" borderId="0" xfId="0" applyNumberFormat="1" applyFont="1" applyFill="1" applyProtection="1"/>
    <xf numFmtId="166" fontId="3" fillId="0" borderId="0" xfId="0" applyNumberFormat="1" applyFont="1" applyProtection="1"/>
    <xf numFmtId="44" fontId="2" fillId="0" borderId="0" xfId="0" applyNumberFormat="1" applyFont="1" applyAlignment="1" applyProtection="1">
      <alignment wrapText="1"/>
    </xf>
    <xf numFmtId="44" fontId="2" fillId="0" borderId="0" xfId="0" applyNumberFormat="1" applyFont="1" applyBorder="1" applyProtection="1"/>
    <xf numFmtId="43" fontId="2" fillId="0" borderId="35" xfId="0" applyNumberFormat="1" applyFont="1" applyBorder="1" applyProtection="1"/>
    <xf numFmtId="43" fontId="2" fillId="0" borderId="17" xfId="0" applyNumberFormat="1" applyFont="1" applyBorder="1" applyProtection="1"/>
    <xf numFmtId="0" fontId="3" fillId="0" borderId="36" xfId="0" applyFont="1" applyBorder="1" applyProtection="1"/>
    <xf numFmtId="43" fontId="3" fillId="0" borderId="37" xfId="0" applyNumberFormat="1" applyFont="1" applyBorder="1" applyProtection="1"/>
    <xf numFmtId="0" fontId="3" fillId="0" borderId="37" xfId="0" applyFont="1" applyBorder="1" applyProtection="1"/>
    <xf numFmtId="0" fontId="3" fillId="0" borderId="38" xfId="0" applyFont="1" applyBorder="1" applyProtection="1"/>
    <xf numFmtId="0" fontId="2" fillId="0" borderId="0" xfId="0" applyFont="1" applyAlignment="1" applyProtection="1">
      <alignment horizontal="left" vertical="center"/>
    </xf>
    <xf numFmtId="0" fontId="7" fillId="0" borderId="1" xfId="0" applyFont="1" applyBorder="1" applyAlignment="1" applyProtection="1">
      <alignment horizontal="left" vertical="center" wrapText="1"/>
      <protection locked="0"/>
    </xf>
    <xf numFmtId="0" fontId="7" fillId="0" borderId="0" xfId="0" applyFont="1" applyBorder="1" applyAlignment="1" applyProtection="1">
      <alignment horizontal="left" vertical="center" wrapText="1"/>
      <protection locked="0"/>
    </xf>
    <xf numFmtId="0" fontId="23" fillId="2" borderId="2" xfId="0" applyFont="1" applyFill="1" applyBorder="1" applyAlignment="1" applyProtection="1">
      <alignment horizontal="right"/>
    </xf>
    <xf numFmtId="0" fontId="37" fillId="2" borderId="4" xfId="0" applyFont="1" applyFill="1" applyBorder="1" applyAlignment="1" applyProtection="1">
      <alignment horizontal="center" vertical="center" wrapText="1"/>
      <protection locked="0"/>
    </xf>
    <xf numFmtId="0" fontId="37" fillId="2" borderId="7" xfId="0" applyFont="1" applyFill="1" applyBorder="1" applyAlignment="1" applyProtection="1">
      <alignment horizontal="center" vertical="center" wrapText="1"/>
      <protection locked="0"/>
    </xf>
    <xf numFmtId="0" fontId="37" fillId="2" borderId="3" xfId="0" applyFont="1" applyFill="1" applyBorder="1" applyAlignment="1" applyProtection="1">
      <alignment horizontal="center" vertical="center" wrapText="1"/>
      <protection locked="0"/>
    </xf>
    <xf numFmtId="0" fontId="6" fillId="0" borderId="0" xfId="0" applyFont="1" applyAlignment="1" applyProtection="1">
      <alignment horizontal="center"/>
    </xf>
    <xf numFmtId="0" fontId="14" fillId="0" borderId="9" xfId="0" applyFont="1" applyFill="1" applyBorder="1" applyAlignment="1" applyProtection="1">
      <alignment horizontal="center" wrapText="1"/>
    </xf>
    <xf numFmtId="0" fontId="14" fillId="0" borderId="10" xfId="0" applyFont="1" applyFill="1" applyBorder="1" applyAlignment="1" applyProtection="1">
      <alignment horizontal="center" wrapText="1"/>
    </xf>
    <xf numFmtId="0" fontId="14" fillId="0" borderId="11" xfId="0" applyFont="1" applyFill="1" applyBorder="1" applyAlignment="1" applyProtection="1">
      <alignment horizontal="center" wrapText="1"/>
    </xf>
    <xf numFmtId="0" fontId="14" fillId="0" borderId="12" xfId="0" applyFont="1" applyFill="1" applyBorder="1" applyAlignment="1" applyProtection="1">
      <alignment horizontal="center" wrapText="1"/>
    </xf>
    <xf numFmtId="0" fontId="14" fillId="0" borderId="0" xfId="0" applyFont="1" applyFill="1" applyBorder="1" applyAlignment="1" applyProtection="1">
      <alignment horizontal="center" wrapText="1"/>
    </xf>
    <xf numFmtId="0" fontId="14" fillId="0" borderId="13" xfId="0" applyFont="1" applyFill="1" applyBorder="1" applyAlignment="1" applyProtection="1">
      <alignment horizontal="center" wrapText="1"/>
    </xf>
    <xf numFmtId="0" fontId="14" fillId="0" borderId="18" xfId="0" applyFont="1" applyFill="1" applyBorder="1" applyAlignment="1" applyProtection="1">
      <alignment horizontal="center" wrapText="1"/>
    </xf>
    <xf numFmtId="0" fontId="14" fillId="0" borderId="19" xfId="0" applyFont="1" applyFill="1" applyBorder="1" applyAlignment="1" applyProtection="1">
      <alignment horizontal="center" wrapText="1"/>
    </xf>
    <xf numFmtId="0" fontId="14" fillId="0" borderId="20" xfId="0" applyFont="1" applyFill="1" applyBorder="1" applyAlignment="1" applyProtection="1">
      <alignment horizontal="center" wrapText="1"/>
    </xf>
    <xf numFmtId="0" fontId="28" fillId="2" borderId="4" xfId="0" applyFont="1" applyFill="1" applyBorder="1" applyAlignment="1" applyProtection="1">
      <alignment horizontal="center"/>
    </xf>
    <xf numFmtId="0" fontId="28" fillId="2" borderId="7" xfId="0" applyFont="1" applyFill="1" applyBorder="1" applyAlignment="1" applyProtection="1">
      <alignment horizontal="center"/>
    </xf>
    <xf numFmtId="0" fontId="28" fillId="2" borderId="3" xfId="0" applyFont="1" applyFill="1" applyBorder="1" applyAlignment="1" applyProtection="1">
      <alignment horizontal="center"/>
    </xf>
    <xf numFmtId="0" fontId="19" fillId="0" borderId="6" xfId="0" applyFont="1" applyBorder="1" applyAlignment="1" applyProtection="1">
      <alignment horizontal="left" vertical="center" wrapText="1"/>
    </xf>
    <xf numFmtId="0" fontId="19" fillId="0" borderId="5" xfId="0" applyFont="1" applyBorder="1" applyAlignment="1" applyProtection="1">
      <alignment horizontal="left" vertical="center"/>
    </xf>
    <xf numFmtId="0" fontId="19" fillId="0" borderId="6" xfId="0" applyFont="1" applyBorder="1" applyAlignment="1" applyProtection="1">
      <alignment horizontal="left" vertical="center"/>
    </xf>
    <xf numFmtId="0" fontId="28" fillId="2" borderId="4" xfId="0" applyFont="1" applyFill="1" applyBorder="1" applyAlignment="1" applyProtection="1">
      <alignment horizontal="left" wrapText="1"/>
    </xf>
    <xf numFmtId="0" fontId="28" fillId="2" borderId="3" xfId="0" applyFont="1" applyFill="1" applyBorder="1" applyAlignment="1" applyProtection="1">
      <alignment horizontal="left" wrapText="1"/>
    </xf>
    <xf numFmtId="0" fontId="20" fillId="0" borderId="6" xfId="0" applyFont="1" applyFill="1" applyBorder="1" applyAlignment="1" applyProtection="1">
      <alignment horizontal="left" vertical="center" wrapText="1"/>
    </xf>
    <xf numFmtId="0" fontId="29" fillId="0" borderId="5" xfId="0" applyFont="1" applyBorder="1" applyAlignment="1" applyProtection="1">
      <alignment horizontal="left" vertical="center" wrapText="1"/>
    </xf>
    <xf numFmtId="165" fontId="20" fillId="0" borderId="6" xfId="1" applyNumberFormat="1" applyFont="1" applyFill="1" applyBorder="1" applyAlignment="1" applyProtection="1">
      <alignment horizontal="left" vertical="center" wrapText="1"/>
      <protection hidden="1"/>
    </xf>
    <xf numFmtId="165" fontId="29" fillId="0" borderId="5" xfId="1" applyNumberFormat="1" applyFont="1" applyBorder="1" applyAlignment="1" applyProtection="1">
      <alignment horizontal="left" vertical="center" wrapText="1"/>
      <protection hidden="1"/>
    </xf>
    <xf numFmtId="0" fontId="14" fillId="4" borderId="9" xfId="0" applyFont="1" applyFill="1" applyBorder="1" applyAlignment="1" applyProtection="1">
      <alignment horizontal="center" wrapText="1"/>
    </xf>
    <xf numFmtId="0" fontId="14" fillId="4" borderId="10" xfId="0" applyFont="1" applyFill="1" applyBorder="1" applyAlignment="1" applyProtection="1">
      <alignment horizontal="center" wrapText="1"/>
    </xf>
    <xf numFmtId="0" fontId="14" fillId="4" borderId="11" xfId="0" applyFont="1" applyFill="1" applyBorder="1" applyAlignment="1" applyProtection="1">
      <alignment horizontal="center" wrapText="1"/>
    </xf>
    <xf numFmtId="0" fontId="14" fillId="4" borderId="12" xfId="0" applyFont="1" applyFill="1" applyBorder="1" applyAlignment="1" applyProtection="1">
      <alignment horizontal="center" wrapText="1"/>
    </xf>
    <xf numFmtId="0" fontId="14" fillId="4" borderId="0" xfId="0" applyFont="1" applyFill="1" applyBorder="1" applyAlignment="1" applyProtection="1">
      <alignment horizontal="center" wrapText="1"/>
    </xf>
    <xf numFmtId="0" fontId="14" fillId="4" borderId="13" xfId="0" applyFont="1" applyFill="1" applyBorder="1" applyAlignment="1" applyProtection="1">
      <alignment horizontal="center" wrapText="1"/>
    </xf>
    <xf numFmtId="0" fontId="14" fillId="4" borderId="18" xfId="0" applyFont="1" applyFill="1" applyBorder="1" applyAlignment="1" applyProtection="1">
      <alignment horizontal="center" wrapText="1"/>
    </xf>
    <xf numFmtId="0" fontId="14" fillId="4" borderId="19" xfId="0" applyFont="1" applyFill="1" applyBorder="1" applyAlignment="1" applyProtection="1">
      <alignment horizontal="center" wrapText="1"/>
    </xf>
    <xf numFmtId="0" fontId="14" fillId="4" borderId="20" xfId="0" applyFont="1" applyFill="1" applyBorder="1" applyAlignment="1" applyProtection="1">
      <alignment horizontal="center" wrapText="1"/>
    </xf>
  </cellXfs>
  <cellStyles count="6">
    <cellStyle name="Comma" xfId="1" builtinId="3"/>
    <cellStyle name="Normal" xfId="0" builtinId="0"/>
    <cellStyle name="Percent" xfId="5" builtinId="5"/>
    <cellStyle name="SEGB" xfId="4" xr:uid="{0DDA25EE-C25A-4E0A-AD99-1382E120593E}"/>
    <cellStyle name="Style 1" xfId="2" xr:uid="{D0C6A0F8-514F-470D-AE89-9640ABEDEE66}"/>
    <cellStyle name="Style 2" xfId="3" xr:uid="{33D1FFCD-7B86-4DE8-A4D5-F8FD844CAF0B}"/>
  </cellStyles>
  <dxfs count="30">
    <dxf>
      <font>
        <strike val="0"/>
        <outline val="0"/>
        <shadow val="0"/>
        <u val="none"/>
        <vertAlign val="baseline"/>
        <sz val="10"/>
        <color theme="1"/>
        <name val="Arial"/>
        <family val="2"/>
        <scheme val="none"/>
      </font>
      <fill>
        <patternFill patternType="none">
          <fgColor indexed="64"/>
          <bgColor auto="1"/>
        </patternFill>
      </fill>
    </dxf>
    <dxf>
      <font>
        <strike val="0"/>
        <outline val="0"/>
        <shadow val="0"/>
        <u val="none"/>
        <vertAlign val="baseline"/>
        <sz val="10"/>
        <color theme="1"/>
        <name val="Arial"/>
        <family val="2"/>
        <scheme val="none"/>
      </font>
      <fill>
        <patternFill patternType="none">
          <fgColor indexed="64"/>
          <bgColor auto="1"/>
        </patternFill>
      </fill>
    </dxf>
    <dxf>
      <font>
        <strike val="0"/>
        <outline val="0"/>
        <shadow val="0"/>
        <u val="none"/>
        <vertAlign val="baseline"/>
        <sz val="10"/>
        <color theme="1"/>
        <name val="Arial"/>
        <family val="2"/>
        <scheme val="none"/>
      </font>
      <fill>
        <patternFill patternType="none">
          <fgColor indexed="64"/>
          <bgColor auto="1"/>
        </patternFill>
      </fill>
    </dxf>
    <dxf>
      <font>
        <strike val="0"/>
        <outline val="0"/>
        <shadow val="0"/>
        <u val="none"/>
        <vertAlign val="baseline"/>
        <sz val="10"/>
        <color theme="1"/>
        <name val="Arial"/>
        <family val="2"/>
        <scheme val="none"/>
      </font>
      <fill>
        <patternFill patternType="none">
          <fgColor indexed="64"/>
          <bgColor auto="1"/>
        </patternFill>
      </fill>
    </dxf>
    <dxf>
      <font>
        <strike val="0"/>
        <outline val="0"/>
        <shadow val="0"/>
        <u val="none"/>
        <vertAlign val="baseline"/>
        <sz val="10"/>
        <color theme="1"/>
        <name val="Arial"/>
        <family val="2"/>
        <scheme val="none"/>
      </font>
      <fill>
        <patternFill patternType="none">
          <fgColor indexed="64"/>
          <bgColor auto="1"/>
        </patternFill>
      </fill>
    </dxf>
    <dxf>
      <font>
        <strike val="0"/>
        <outline val="0"/>
        <shadow val="0"/>
        <u val="none"/>
        <vertAlign val="baseline"/>
        <sz val="10"/>
        <color theme="1"/>
        <name val="Arial"/>
        <family val="2"/>
        <scheme val="none"/>
      </font>
      <fill>
        <patternFill patternType="none">
          <fgColor indexed="64"/>
          <bgColor auto="1"/>
        </patternFill>
      </fill>
    </dxf>
    <dxf>
      <font>
        <strike val="0"/>
        <outline val="0"/>
        <shadow val="0"/>
        <u val="none"/>
        <vertAlign val="baseline"/>
        <sz val="10"/>
        <color theme="1"/>
        <name val="Arial"/>
        <family val="2"/>
        <scheme val="none"/>
      </font>
      <fill>
        <patternFill patternType="none">
          <fgColor indexed="64"/>
          <bgColor auto="1"/>
        </patternFill>
      </fill>
    </dxf>
    <dxf>
      <font>
        <strike val="0"/>
        <outline val="0"/>
        <shadow val="0"/>
        <u val="none"/>
        <vertAlign val="baseline"/>
        <sz val="10"/>
        <color theme="1"/>
        <name val="Arial"/>
        <family val="2"/>
        <scheme val="none"/>
      </font>
      <fill>
        <patternFill patternType="none">
          <fgColor indexed="64"/>
          <bgColor auto="1"/>
        </patternFill>
      </fill>
    </dxf>
    <dxf>
      <font>
        <strike val="0"/>
        <outline val="0"/>
        <shadow val="0"/>
        <u val="none"/>
        <vertAlign val="baseline"/>
        <sz val="10"/>
        <color theme="1"/>
        <name val="Arial"/>
        <family val="2"/>
        <scheme val="none"/>
      </font>
      <fill>
        <patternFill patternType="none">
          <fgColor indexed="64"/>
          <bgColor auto="1"/>
        </patternFill>
      </fill>
    </dxf>
    <dxf>
      <font>
        <strike/>
        <color rgb="FFFF0000"/>
      </font>
      <fill>
        <patternFill>
          <bgColor rgb="FFFFFF00"/>
        </patternFill>
      </fill>
    </dxf>
    <dxf>
      <font>
        <strike/>
        <color rgb="FFFF0000"/>
      </font>
      <fill>
        <patternFill>
          <bgColor rgb="FFFFFF00"/>
        </patternFill>
      </fill>
    </dxf>
    <dxf>
      <font>
        <color auto="1"/>
      </font>
      <fill>
        <patternFill>
          <bgColor rgb="FFFFFF00"/>
        </patternFill>
      </fill>
    </dxf>
    <dxf>
      <fill>
        <patternFill>
          <bgColor rgb="FFFFFF00"/>
        </patternFill>
      </fill>
    </dxf>
    <dxf>
      <font>
        <strike/>
        <color rgb="FFFF0000"/>
      </font>
      <fill>
        <patternFill>
          <bgColor rgb="FFFFFF00"/>
        </patternFill>
      </fill>
    </dxf>
    <dxf>
      <font>
        <strike/>
        <color rgb="FFFF0000"/>
      </font>
      <fill>
        <patternFill>
          <bgColor rgb="FFFFFF00"/>
        </patternFill>
      </fill>
    </dxf>
    <dxf>
      <font>
        <strike/>
        <color rgb="FFFF0000"/>
      </font>
      <fill>
        <patternFill>
          <bgColor rgb="FFFFFF00"/>
        </patternFill>
      </fill>
    </dxf>
    <dxf>
      <font>
        <strike/>
        <color rgb="FFFF0000"/>
      </font>
      <fill>
        <patternFill>
          <bgColor rgb="FFFFFF00"/>
        </patternFill>
      </fill>
    </dxf>
    <dxf>
      <font>
        <color auto="1"/>
      </font>
      <fill>
        <patternFill>
          <bgColor rgb="FFFFFF00"/>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strike/>
        <color rgb="FFFF0000"/>
      </font>
      <fill>
        <patternFill>
          <bgColor rgb="FFFFFF00"/>
        </patternFill>
      </fill>
    </dxf>
    <dxf>
      <font>
        <strike/>
        <color rgb="FFFF0000"/>
      </font>
      <fill>
        <patternFill>
          <bgColor rgb="FFFFFF00"/>
        </patternFill>
      </fill>
    </dxf>
    <dxf>
      <font>
        <color rgb="FF9C0006"/>
      </font>
      <fill>
        <patternFill>
          <bgColor rgb="FFFFC7CE"/>
        </patternFill>
      </fill>
    </dxf>
  </dxfs>
  <tableStyles count="0" defaultTableStyle="TableStyleMedium2" defaultPivotStyle="PivotStyleLight16"/>
  <colors>
    <mruColors>
      <color rgb="FFB6DDDA"/>
      <color rgb="FF9966FF"/>
      <color rgb="FFCC99FF"/>
      <color rgb="FF0F6763"/>
      <color rgb="FF169992"/>
      <color rgb="FF117974"/>
      <color rgb="FF1C6692"/>
      <color rgb="FF12807B"/>
      <color rgb="FF223616"/>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neafp-v\apps2\DEVELOPMENT%20AND%20DELIVERY\Smart%20Energy%20GB%20in%20Communities%20Documents\2020\Project%20Plan%20Template%2020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s>
    <sheetDataSet>
      <sheetData sheetId="0"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6F8580F-722E-4294-B35D-83916AD44F8F}" name="Table2" displayName="Table2" ref="A1:G11" totalsRowShown="0" headerRowDxfId="8" dataDxfId="7">
  <autoFilter ref="A1:G11" xr:uid="{02691FD8-C315-409E-9FA8-60992ACCBF7E}"/>
  <tableColumns count="7">
    <tableColumn id="1" xr3:uid="{EB495574-4303-47C7-978E-79D8A0E9060C}" name="Activity Category" dataDxfId="6"/>
    <tableColumn id="2" xr3:uid="{8E9994E0-F4ED-464B-BF3C-A54960D2FA1A}" name="Activity Type" dataDxfId="5"/>
    <tableColumn id="3" xr3:uid="{20406650-BE98-409C-80C3-A575B499A49A}" name="In-home Display unit" dataDxfId="4"/>
    <tableColumn id="4" xr3:uid="{44E9A508-07DA-4866-BBFC-F835D7945CC0}" name="Direct/Indirect" dataDxfId="3"/>
    <tableColumn id="5" xr3:uid="{2664012D-149D-4CB7-B3FA-375CB113FBF6}" name="Column1" dataDxfId="2"/>
    <tableColumn id="6" xr3:uid="{94904380-C461-4E9E-A13E-B3FD2A3B15EC}" name="Column2" dataDxfId="1"/>
    <tableColumn id="7" xr3:uid="{AA85A550-D536-4698-AF10-1CD6C54C1C5A}" name="Column3" dataDxfId="0"/>
  </tableColumns>
  <tableStyleInfo name="TableStyleLight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4.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AF4C69-7A8C-4A9C-87C0-35C321CF9A37}">
  <dimension ref="A1:S58"/>
  <sheetViews>
    <sheetView showGridLines="0" tabSelected="1" zoomScale="40" zoomScaleNormal="40" workbookViewId="0">
      <selection activeCell="B1" sqref="B1"/>
    </sheetView>
  </sheetViews>
  <sheetFormatPr defaultColWidth="9.1796875" defaultRowHeight="12.5" x14ac:dyDescent="0.25"/>
  <cols>
    <col min="1" max="1" width="67.6328125" style="12" customWidth="1"/>
    <col min="2" max="2" width="35.453125" style="12" customWidth="1"/>
    <col min="3" max="3" width="20.1796875" style="12" customWidth="1"/>
    <col min="4" max="4" width="26.453125" style="12" customWidth="1"/>
    <col min="5" max="5" width="16" style="12" customWidth="1"/>
    <col min="6" max="6" width="15" style="12" customWidth="1"/>
    <col min="7" max="7" width="29.36328125" style="12" customWidth="1"/>
    <col min="8" max="8" width="17.453125" style="13" customWidth="1"/>
    <col min="9" max="9" width="17.6328125" style="13" customWidth="1"/>
    <col min="10" max="10" width="28.6328125" style="12" customWidth="1"/>
    <col min="11" max="11" width="21.453125" style="12" customWidth="1"/>
    <col min="12" max="12" width="20.81640625" style="12" customWidth="1"/>
    <col min="13" max="13" width="30.36328125" style="12" customWidth="1"/>
    <col min="14" max="14" width="45.453125" style="12" customWidth="1"/>
    <col min="15" max="15" width="12.90625" style="112" hidden="1" customWidth="1"/>
    <col min="16" max="16" width="10.6328125" style="12" customWidth="1"/>
    <col min="17" max="16384" width="9.1796875" style="12"/>
  </cols>
  <sheetData>
    <row r="1" spans="1:16" ht="32.25" customHeight="1" thickBot="1" x14ac:dyDescent="0.55000000000000004">
      <c r="A1" s="20" t="s">
        <v>72</v>
      </c>
      <c r="B1" s="21"/>
      <c r="C1" s="21"/>
      <c r="D1" s="21"/>
    </row>
    <row r="2" spans="1:16" ht="175.5" customHeight="1" thickTop="1" x14ac:dyDescent="0.25">
      <c r="A2" s="194" t="s">
        <v>140</v>
      </c>
      <c r="B2" s="195"/>
      <c r="C2" s="195"/>
      <c r="D2" s="195"/>
      <c r="E2" s="195"/>
      <c r="F2" s="195"/>
      <c r="G2" s="195"/>
      <c r="H2" s="195"/>
      <c r="I2" s="195"/>
    </row>
    <row r="3" spans="1:16" ht="30" customHeight="1" x14ac:dyDescent="0.25">
      <c r="A3" s="22" t="s">
        <v>0</v>
      </c>
      <c r="B3" s="23"/>
      <c r="C3" s="23"/>
      <c r="D3" s="23"/>
      <c r="E3" s="23"/>
      <c r="F3" s="23"/>
    </row>
    <row r="4" spans="1:16" ht="6.75" customHeight="1" x14ac:dyDescent="0.25">
      <c r="A4" s="24"/>
      <c r="B4" s="24"/>
      <c r="C4" s="24"/>
      <c r="D4" s="24"/>
      <c r="E4" s="24"/>
      <c r="F4" s="24"/>
    </row>
    <row r="5" spans="1:16" ht="40.5" customHeight="1" x14ac:dyDescent="0.25">
      <c r="A5" s="135" t="s">
        <v>1</v>
      </c>
      <c r="B5" s="197"/>
      <c r="C5" s="198"/>
      <c r="D5" s="199"/>
      <c r="E5" s="24"/>
      <c r="F5" s="24"/>
    </row>
    <row r="7" spans="1:16" s="25" customFormat="1" ht="169.5" customHeight="1" x14ac:dyDescent="0.35">
      <c r="A7" s="36" t="s">
        <v>2</v>
      </c>
      <c r="B7" s="36" t="s">
        <v>3</v>
      </c>
      <c r="C7" s="36" t="s">
        <v>4</v>
      </c>
      <c r="D7" s="37" t="s">
        <v>5</v>
      </c>
      <c r="E7" s="38" t="s">
        <v>73</v>
      </c>
      <c r="F7" s="38" t="s">
        <v>74</v>
      </c>
      <c r="G7" s="38" t="s">
        <v>7</v>
      </c>
      <c r="H7" s="38" t="s">
        <v>8</v>
      </c>
      <c r="I7" s="38" t="s">
        <v>9</v>
      </c>
      <c r="J7" s="38" t="s">
        <v>10</v>
      </c>
      <c r="K7" s="38" t="s">
        <v>11</v>
      </c>
      <c r="L7" s="39" t="s">
        <v>12</v>
      </c>
      <c r="M7" s="39" t="s">
        <v>13</v>
      </c>
      <c r="N7" s="39" t="s">
        <v>14</v>
      </c>
      <c r="O7" s="122" t="s">
        <v>121</v>
      </c>
      <c r="P7" s="25" t="s">
        <v>15</v>
      </c>
    </row>
    <row r="8" spans="1:16" s="28" customFormat="1" ht="25.25" customHeight="1" x14ac:dyDescent="0.35">
      <c r="A8" s="62" t="s">
        <v>26</v>
      </c>
      <c r="B8" s="62" t="s">
        <v>27</v>
      </c>
      <c r="C8" s="201"/>
      <c r="D8" s="202"/>
      <c r="E8" s="202"/>
      <c r="F8" s="202"/>
      <c r="G8" s="202"/>
      <c r="H8" s="202"/>
      <c r="I8" s="202"/>
      <c r="J8" s="203"/>
      <c r="K8" s="26"/>
      <c r="L8" s="26"/>
      <c r="M8" s="5"/>
      <c r="N8" s="5"/>
      <c r="O8" s="123" t="str">
        <f>IFERROR(IF(B8=0,0,VLOOKUP($B8,'Data Source'!$A$3:$E$10,5,FALSE)),"ND")</f>
        <v>ND</v>
      </c>
    </row>
    <row r="9" spans="1:16" s="31" customFormat="1" ht="25.25" customHeight="1" x14ac:dyDescent="0.35">
      <c r="A9" s="7" t="s">
        <v>24</v>
      </c>
      <c r="B9" s="7" t="s">
        <v>25</v>
      </c>
      <c r="C9" s="204"/>
      <c r="D9" s="205"/>
      <c r="E9" s="205"/>
      <c r="F9" s="205"/>
      <c r="G9" s="205"/>
      <c r="H9" s="205"/>
      <c r="I9" s="205"/>
      <c r="J9" s="206"/>
      <c r="K9" s="30"/>
      <c r="L9" s="30"/>
      <c r="M9" s="8"/>
      <c r="N9" s="8"/>
      <c r="O9" s="123" t="str">
        <f>IFERROR(IF(B9=0,0,VLOOKUP($B9,'Data Source'!$A$3:$E$10,5,FALSE)),"ND")</f>
        <v>ND</v>
      </c>
    </row>
    <row r="10" spans="1:16" s="28" customFormat="1" ht="25.25" customHeight="1" x14ac:dyDescent="0.35">
      <c r="A10" s="17" t="s">
        <v>142</v>
      </c>
      <c r="B10" s="17" t="s">
        <v>23</v>
      </c>
      <c r="C10" s="207"/>
      <c r="D10" s="208"/>
      <c r="E10" s="208"/>
      <c r="F10" s="208"/>
      <c r="G10" s="208"/>
      <c r="H10" s="208"/>
      <c r="I10" s="208"/>
      <c r="J10" s="209"/>
      <c r="K10" s="26"/>
      <c r="L10" s="26"/>
      <c r="M10" s="5"/>
      <c r="N10" s="5"/>
      <c r="O10" s="123" t="str">
        <f>IFERROR(IF(B10=0,0,VLOOKUP($B10,'Data Source'!$A$3:$E$10,5,FALSE)),"ND")</f>
        <v>ND</v>
      </c>
    </row>
    <row r="11" spans="1:16" s="31" customFormat="1" ht="61.5" customHeight="1" x14ac:dyDescent="0.35">
      <c r="A11" s="7"/>
      <c r="B11" s="7"/>
      <c r="C11" s="140" t="str">
        <f>IFERROR(VLOOKUP(B11,'Data Source'!$A$3:$D$9,4,FALSE),"")</f>
        <v/>
      </c>
      <c r="D11" s="66"/>
      <c r="E11" s="68"/>
      <c r="F11" s="68"/>
      <c r="G11" s="63"/>
      <c r="H11" s="103"/>
      <c r="I11" s="104"/>
      <c r="J11" s="92"/>
      <c r="K11" s="30"/>
      <c r="L11" s="30"/>
      <c r="M11" s="8"/>
      <c r="N11" s="8"/>
      <c r="O11" s="123">
        <f>IFERROR(IF(B11=0,0,VLOOKUP($B11,'Data Source'!$A$3:$E$10,5,FALSE)),"ND")</f>
        <v>0</v>
      </c>
    </row>
    <row r="12" spans="1:16" s="31" customFormat="1" ht="61.5" customHeight="1" x14ac:dyDescent="0.35">
      <c r="A12" s="67"/>
      <c r="B12" s="4"/>
      <c r="C12" s="141" t="str">
        <f>IFERROR(VLOOKUP(B12,'Data Source'!$A$3:$D$9,4,FALSE),"")</f>
        <v/>
      </c>
      <c r="D12" s="15"/>
      <c r="E12" s="69"/>
      <c r="F12" s="69"/>
      <c r="G12" s="64"/>
      <c r="H12" s="106"/>
      <c r="I12" s="107"/>
      <c r="J12" s="6"/>
      <c r="K12" s="26"/>
      <c r="L12" s="26"/>
      <c r="M12" s="131"/>
      <c r="N12" s="132"/>
      <c r="O12" s="123">
        <f>IFERROR(IF(B12=0,0,VLOOKUP($B12,'Data Source'!$A$3:$E$10,5,FALSE)),"ND")</f>
        <v>0</v>
      </c>
    </row>
    <row r="13" spans="1:16" s="31" customFormat="1" ht="61.5" customHeight="1" x14ac:dyDescent="0.35">
      <c r="A13" s="7"/>
      <c r="B13" s="7"/>
      <c r="C13" s="140" t="str">
        <f>IFERROR(VLOOKUP(B13,'Data Source'!$A$3:$D$9,4,FALSE),"")</f>
        <v/>
      </c>
      <c r="D13" s="66"/>
      <c r="E13" s="68"/>
      <c r="F13" s="68"/>
      <c r="G13" s="63"/>
      <c r="H13" s="104"/>
      <c r="I13" s="104"/>
      <c r="J13" s="29"/>
      <c r="K13" s="30"/>
      <c r="L13" s="30"/>
      <c r="M13" s="8"/>
      <c r="N13" s="8"/>
      <c r="O13" s="123">
        <f>IFERROR(IF(B13=0,0,VLOOKUP($B13,'Data Source'!$A$3:$E$10,5,FALSE)),"ND")</f>
        <v>0</v>
      </c>
    </row>
    <row r="14" spans="1:16" s="31" customFormat="1" ht="61.5" customHeight="1" x14ac:dyDescent="0.35">
      <c r="A14" s="4"/>
      <c r="B14" s="4"/>
      <c r="C14" s="141" t="str">
        <f>IFERROR(VLOOKUP(B14,'Data Source'!$A$3:$D$9,4,FALSE),"")</f>
        <v/>
      </c>
      <c r="D14" s="15"/>
      <c r="E14" s="69"/>
      <c r="F14" s="69"/>
      <c r="G14" s="64"/>
      <c r="H14" s="108"/>
      <c r="I14" s="107"/>
      <c r="J14" s="32"/>
      <c r="K14" s="26"/>
      <c r="L14" s="26"/>
      <c r="M14" s="132"/>
      <c r="N14" s="132"/>
      <c r="O14" s="123">
        <f>IFERROR(IF(B14=0,0,VLOOKUP($B14,'Data Source'!$A$3:$E$10,5,FALSE)),"ND")</f>
        <v>0</v>
      </c>
    </row>
    <row r="15" spans="1:16" s="31" customFormat="1" ht="61.5" customHeight="1" x14ac:dyDescent="0.35">
      <c r="A15" s="7"/>
      <c r="B15" s="7"/>
      <c r="C15" s="140" t="str">
        <f>IFERROR(VLOOKUP(B15,'Data Source'!$A$3:$D$9,4,FALSE),"")</f>
        <v/>
      </c>
      <c r="D15" s="66"/>
      <c r="E15" s="68"/>
      <c r="F15" s="68"/>
      <c r="G15" s="63"/>
      <c r="H15" s="104"/>
      <c r="I15" s="104"/>
      <c r="J15" s="29"/>
      <c r="K15" s="30"/>
      <c r="L15" s="30"/>
      <c r="M15" s="8"/>
      <c r="N15" s="8"/>
      <c r="O15" s="123">
        <f>IFERROR(IF(B15=0,0,VLOOKUP($B15,'Data Source'!$A$3:$E$10,5,FALSE)),"ND")</f>
        <v>0</v>
      </c>
    </row>
    <row r="16" spans="1:16" s="31" customFormat="1" ht="61.5" customHeight="1" x14ac:dyDescent="0.35">
      <c r="A16" s="4"/>
      <c r="B16" s="4"/>
      <c r="C16" s="141" t="str">
        <f>IFERROR(VLOOKUP(B16,'Data Source'!$A$3:$D$9,4,FALSE),"")</f>
        <v/>
      </c>
      <c r="D16" s="15"/>
      <c r="E16" s="69"/>
      <c r="F16" s="69"/>
      <c r="G16" s="64"/>
      <c r="H16" s="108"/>
      <c r="I16" s="107"/>
      <c r="J16" s="32"/>
      <c r="K16" s="34"/>
      <c r="L16" s="34"/>
      <c r="M16" s="132"/>
      <c r="N16" s="132"/>
      <c r="O16" s="123">
        <f>IFERROR(IF(B16=0,0,VLOOKUP($B16,'Data Source'!$A$3:$E$10,5,FALSE)),"ND")</f>
        <v>0</v>
      </c>
    </row>
    <row r="17" spans="1:19" s="31" customFormat="1" ht="61.5" customHeight="1" x14ac:dyDescent="0.35">
      <c r="A17" s="7"/>
      <c r="B17" s="7"/>
      <c r="C17" s="140" t="str">
        <f>IFERROR(VLOOKUP(B17,'Data Source'!$A$3:$D$9,4,FALSE),"")</f>
        <v/>
      </c>
      <c r="D17" s="66"/>
      <c r="E17" s="68"/>
      <c r="F17" s="68"/>
      <c r="G17" s="63"/>
      <c r="H17" s="104"/>
      <c r="I17" s="104"/>
      <c r="J17" s="29"/>
      <c r="K17" s="30"/>
      <c r="L17" s="30"/>
      <c r="M17" s="8"/>
      <c r="N17" s="8"/>
      <c r="O17" s="123">
        <f>IFERROR(IF(B17=0,0,VLOOKUP($B17,'Data Source'!$A$3:$E$10,5,FALSE)),"ND")</f>
        <v>0</v>
      </c>
    </row>
    <row r="18" spans="1:19" s="31" customFormat="1" ht="61.5" customHeight="1" x14ac:dyDescent="0.35">
      <c r="A18" s="4"/>
      <c r="B18" s="4"/>
      <c r="C18" s="141" t="str">
        <f>IFERROR(VLOOKUP(B18,'Data Source'!$A$3:$D$9,4,FALSE),"")</f>
        <v/>
      </c>
      <c r="D18" s="67"/>
      <c r="E18" s="69"/>
      <c r="F18" s="69"/>
      <c r="G18" s="64"/>
      <c r="H18" s="108"/>
      <c r="I18" s="107"/>
      <c r="J18" s="33"/>
      <c r="K18" s="34"/>
      <c r="L18" s="34"/>
      <c r="M18" s="132"/>
      <c r="N18" s="132"/>
      <c r="O18" s="123">
        <f>IFERROR(IF(B18=0,0,VLOOKUP($B18,'Data Source'!$A$3:$E$10,5,FALSE)),"ND")</f>
        <v>0</v>
      </c>
    </row>
    <row r="19" spans="1:19" s="31" customFormat="1" ht="61.5" customHeight="1" x14ac:dyDescent="0.35">
      <c r="A19" s="7"/>
      <c r="B19" s="7"/>
      <c r="C19" s="140" t="str">
        <f>IFERROR(VLOOKUP(B19,'Data Source'!$A$3:$D$9,4,FALSE),"")</f>
        <v/>
      </c>
      <c r="D19" s="66"/>
      <c r="E19" s="68"/>
      <c r="F19" s="68"/>
      <c r="G19" s="63"/>
      <c r="H19" s="104"/>
      <c r="I19" s="104"/>
      <c r="J19" s="29"/>
      <c r="K19" s="30"/>
      <c r="L19" s="30"/>
      <c r="M19" s="124"/>
      <c r="N19" s="8"/>
      <c r="O19" s="123">
        <f>IFERROR(IF(B19=0,0,VLOOKUP($B19,'Data Source'!$A$3:$E$10,5,FALSE)),"ND")</f>
        <v>0</v>
      </c>
    </row>
    <row r="20" spans="1:19" s="28" customFormat="1" ht="61.5" customHeight="1" x14ac:dyDescent="0.35">
      <c r="A20" s="67"/>
      <c r="B20" s="4"/>
      <c r="C20" s="141" t="str">
        <f>IFERROR(VLOOKUP(B20,'Data Source'!$A$3:$D$9,4,FALSE),"")</f>
        <v/>
      </c>
      <c r="D20" s="67"/>
      <c r="E20" s="69"/>
      <c r="F20" s="69"/>
      <c r="G20" s="65"/>
      <c r="H20" s="109"/>
      <c r="I20" s="107"/>
      <c r="J20" s="27"/>
      <c r="K20" s="26"/>
      <c r="L20" s="26"/>
      <c r="M20" s="133"/>
      <c r="N20" s="5"/>
      <c r="O20" s="123">
        <f>IFERROR(IF(B20=0,0,VLOOKUP($B20,'Data Source'!$A$3:$E$10,5,FALSE)),"ND")</f>
        <v>0</v>
      </c>
    </row>
    <row r="21" spans="1:19" s="31" customFormat="1" ht="61.5" customHeight="1" x14ac:dyDescent="0.35">
      <c r="A21" s="7"/>
      <c r="B21" s="7"/>
      <c r="C21" s="140" t="str">
        <f>IFERROR(VLOOKUP(B21,'Data Source'!$A$3:$D$9,4,FALSE),"")</f>
        <v/>
      </c>
      <c r="D21" s="7"/>
      <c r="E21" s="68"/>
      <c r="F21" s="68"/>
      <c r="G21" s="63"/>
      <c r="H21" s="104"/>
      <c r="I21" s="104"/>
      <c r="J21" s="29"/>
      <c r="K21" s="30"/>
      <c r="L21" s="30"/>
      <c r="M21" s="8"/>
      <c r="N21" s="8"/>
      <c r="O21" s="123">
        <f>IFERROR(IF(B21=0,0,VLOOKUP($B21,'Data Source'!$A$3:$E$10,5,FALSE)),"ND")</f>
        <v>0</v>
      </c>
    </row>
    <row r="22" spans="1:19" s="28" customFormat="1" ht="43.5" customHeight="1" x14ac:dyDescent="0.35">
      <c r="A22" s="4"/>
      <c r="B22" s="4"/>
      <c r="C22" s="141" t="str">
        <f>IFERROR(VLOOKUP(B22,'Data Source'!$A$3:$D$9,4,FALSE),"")</f>
        <v/>
      </c>
      <c r="D22" s="4"/>
      <c r="E22" s="69"/>
      <c r="F22" s="69"/>
      <c r="G22" s="4"/>
      <c r="H22" s="137"/>
      <c r="I22" s="107"/>
      <c r="J22" s="5"/>
      <c r="K22" s="6"/>
      <c r="L22" s="6"/>
      <c r="M22" s="94"/>
      <c r="N22" s="94"/>
      <c r="O22" s="123">
        <f>IFERROR(IF(B22=0,0,VLOOKUP($B22,'Data Source'!$A$3:$E$10,5,FALSE)),"ND")</f>
        <v>0</v>
      </c>
    </row>
    <row r="23" spans="1:19" s="35" customFormat="1" ht="43.5" customHeight="1" x14ac:dyDescent="0.35">
      <c r="A23" s="66"/>
      <c r="B23" s="66"/>
      <c r="C23" s="142" t="str">
        <f>IFERROR(VLOOKUP(B23,'Data Source'!$A$3:$D$9,4,FALSE),"")</f>
        <v/>
      </c>
      <c r="D23" s="66"/>
      <c r="E23" s="138"/>
      <c r="F23" s="138"/>
      <c r="G23" s="89"/>
      <c r="H23" s="125"/>
      <c r="I23" s="125"/>
      <c r="J23" s="127"/>
      <c r="K23" s="129"/>
      <c r="L23" s="129"/>
      <c r="M23" s="95"/>
      <c r="N23" s="95"/>
      <c r="O23" s="123">
        <f>IFERROR(IF(B23=0,0,VLOOKUP($B23,'Data Source'!$A$3:$E$10,5,FALSE)),"ND")</f>
        <v>0</v>
      </c>
    </row>
    <row r="24" spans="1:19" s="35" customFormat="1" ht="43.5" customHeight="1" x14ac:dyDescent="0.35">
      <c r="A24" s="136"/>
      <c r="B24" s="136"/>
      <c r="C24" s="143" t="str">
        <f>IFERROR(VLOOKUP(B24,'Data Source'!$A$3:$D$9,4,FALSE),"")</f>
        <v/>
      </c>
      <c r="D24" s="136"/>
      <c r="E24" s="136"/>
      <c r="F24" s="136"/>
      <c r="G24" s="136"/>
      <c r="H24" s="139"/>
      <c r="I24" s="126"/>
      <c r="J24" s="128"/>
      <c r="K24" s="130"/>
      <c r="L24" s="130"/>
      <c r="M24" s="128"/>
      <c r="N24" s="128"/>
      <c r="O24" s="123">
        <f>IFERROR(IF(B24=0,0,VLOOKUP($B24,'Data Source'!$A$3:$E$10,5,FALSE)),"ND")</f>
        <v>0</v>
      </c>
    </row>
    <row r="25" spans="1:19" s="14" customFormat="1" ht="43.5" customHeight="1" x14ac:dyDescent="0.35">
      <c r="A25" s="66"/>
      <c r="B25" s="66"/>
      <c r="C25" s="142" t="str">
        <f>IFERROR(VLOOKUP(B25,'Data Source'!$A$3:$D$9,4,FALSE),"")</f>
        <v/>
      </c>
      <c r="D25" s="66"/>
      <c r="E25" s="138"/>
      <c r="F25" s="138"/>
      <c r="G25" s="89"/>
      <c r="H25" s="125"/>
      <c r="I25" s="125"/>
      <c r="J25" s="127"/>
      <c r="K25" s="129"/>
      <c r="L25" s="129"/>
      <c r="M25" s="95"/>
      <c r="N25" s="95"/>
      <c r="O25" s="123">
        <f>IFERROR(IF(B25=0,0,VLOOKUP($B25,'Data Source'!$A$3:$E$10,5,FALSE)),"ND")</f>
        <v>0</v>
      </c>
    </row>
    <row r="26" spans="1:19" s="147" customFormat="1" ht="18" x14ac:dyDescent="0.4">
      <c r="A26" s="196" t="s">
        <v>28</v>
      </c>
      <c r="B26" s="196"/>
      <c r="C26" s="196"/>
      <c r="D26" s="196"/>
      <c r="E26" s="196"/>
      <c r="F26" s="196"/>
      <c r="G26" s="196"/>
      <c r="H26" s="9">
        <f>SUM(H11:H25)</f>
        <v>0</v>
      </c>
      <c r="I26" s="9">
        <f>SUM(I11:I25)</f>
        <v>0</v>
      </c>
      <c r="J26" s="10" t="s">
        <v>29</v>
      </c>
      <c r="K26" s="11">
        <f>SUM(K8:K25)</f>
        <v>0</v>
      </c>
      <c r="L26" s="11">
        <f>SUM(L8:L25)</f>
        <v>0</v>
      </c>
      <c r="M26" s="145"/>
      <c r="N26" s="145"/>
      <c r="O26" s="146"/>
    </row>
    <row r="27" spans="1:19" s="147" customFormat="1" ht="32.25" hidden="1" customHeight="1" x14ac:dyDescent="0.4">
      <c r="A27" s="148"/>
      <c r="B27" s="148"/>
      <c r="C27" s="148"/>
      <c r="D27" s="148"/>
      <c r="E27" s="148"/>
      <c r="F27" s="148"/>
      <c r="G27" s="148"/>
      <c r="H27" s="111"/>
      <c r="I27" s="111"/>
      <c r="J27" s="149"/>
      <c r="K27" s="150" t="s">
        <v>117</v>
      </c>
      <c r="L27" s="151">
        <f>SUM(L9:L25)*0.1</f>
        <v>0</v>
      </c>
      <c r="M27" s="152"/>
      <c r="N27" s="152"/>
      <c r="O27" s="57"/>
    </row>
    <row r="28" spans="1:19" s="147" customFormat="1" ht="13" hidden="1" x14ac:dyDescent="0.3">
      <c r="A28" s="153"/>
      <c r="B28" s="153"/>
      <c r="C28" s="153"/>
      <c r="D28" s="153"/>
      <c r="E28" s="153"/>
      <c r="F28" s="153"/>
      <c r="G28" s="153"/>
      <c r="H28" s="154"/>
      <c r="I28" s="154"/>
      <c r="J28" s="155"/>
      <c r="K28" s="156"/>
      <c r="L28" s="157"/>
    </row>
    <row r="29" spans="1:19" s="147" customFormat="1" ht="13" hidden="1" x14ac:dyDescent="0.25">
      <c r="H29" s="158"/>
      <c r="I29" s="158"/>
      <c r="S29" s="159"/>
    </row>
    <row r="30" spans="1:19" s="147" customFormat="1" ht="77.25" hidden="1" customHeight="1" x14ac:dyDescent="0.4">
      <c r="A30" s="200"/>
      <c r="B30" s="200"/>
      <c r="C30" s="200"/>
      <c r="H30" s="160" t="s">
        <v>118</v>
      </c>
      <c r="I30" s="160" t="s">
        <v>119</v>
      </c>
      <c r="J30" s="161"/>
      <c r="K30" s="161"/>
      <c r="L30" s="162" t="s">
        <v>120</v>
      </c>
      <c r="M30" s="163"/>
      <c r="N30" s="161"/>
      <c r="O30" s="162" t="s">
        <v>121</v>
      </c>
      <c r="S30" s="114"/>
    </row>
    <row r="31" spans="1:19" s="147" customFormat="1" ht="27.75" hidden="1" customHeight="1" x14ac:dyDescent="0.25">
      <c r="A31" s="193"/>
      <c r="B31" s="164"/>
      <c r="C31" s="165"/>
      <c r="H31" s="115">
        <f>SUMIF($O$8:$O$25,$O31,H$8:H$25)</f>
        <v>0</v>
      </c>
      <c r="I31" s="115">
        <f>SUMIF($O$8:$O$25,$O31,I$8:I$25)</f>
        <v>0</v>
      </c>
      <c r="J31" s="161"/>
      <c r="K31" s="161"/>
      <c r="L31" s="115">
        <f>SUMIF($O$8:$O$25,$O31,L$8:L$25)</f>
        <v>0</v>
      </c>
      <c r="M31" s="161"/>
      <c r="N31" s="161"/>
      <c r="O31" s="166">
        <v>1</v>
      </c>
    </row>
    <row r="32" spans="1:19" s="147" customFormat="1" ht="27.75" hidden="1" customHeight="1" x14ac:dyDescent="0.25">
      <c r="A32" s="193"/>
      <c r="B32" s="164"/>
      <c r="C32" s="165"/>
      <c r="H32" s="115">
        <f>SUMIF($O$8:$O$25,$O32,H$8:H$25)</f>
        <v>0</v>
      </c>
      <c r="I32" s="115">
        <f t="shared" ref="I32:I35" si="0">SUMIF($O$8:$O$25,$O32,I$8:I$25)</f>
        <v>0</v>
      </c>
      <c r="J32" s="161"/>
      <c r="K32" s="161"/>
      <c r="L32" s="115">
        <f t="shared" ref="L32:L35" si="1">SUMIF($O$8:$O$25,$O32,L$8:L$25)</f>
        <v>0</v>
      </c>
      <c r="M32" s="161"/>
      <c r="N32" s="161"/>
      <c r="O32" s="166" t="s">
        <v>30</v>
      </c>
    </row>
    <row r="33" spans="1:18" s="147" customFormat="1" ht="27.75" hidden="1" customHeight="1" x14ac:dyDescent="0.25">
      <c r="A33" s="193"/>
      <c r="B33" s="164"/>
      <c r="C33" s="165"/>
      <c r="H33" s="115">
        <f>SUMIF($O$8:$O$25,$O33,H$8:H$25)</f>
        <v>0</v>
      </c>
      <c r="I33" s="115">
        <f t="shared" si="0"/>
        <v>0</v>
      </c>
      <c r="J33" s="161"/>
      <c r="K33" s="161"/>
      <c r="L33" s="115">
        <f t="shared" si="1"/>
        <v>0</v>
      </c>
      <c r="M33" s="161"/>
      <c r="N33" s="161"/>
      <c r="O33" s="167" t="s">
        <v>31</v>
      </c>
    </row>
    <row r="34" spans="1:18" s="147" customFormat="1" ht="27.75" hidden="1" customHeight="1" x14ac:dyDescent="0.25">
      <c r="A34" s="193"/>
      <c r="B34" s="164"/>
      <c r="C34" s="165"/>
      <c r="H34" s="115">
        <f>SUMIF($O$8:$O$25,$O34,H$8:H$25)</f>
        <v>0</v>
      </c>
      <c r="I34" s="115">
        <f t="shared" si="0"/>
        <v>0</v>
      </c>
      <c r="J34" s="161"/>
      <c r="K34" s="161"/>
      <c r="L34" s="115">
        <f t="shared" si="1"/>
        <v>0</v>
      </c>
      <c r="M34" s="161"/>
      <c r="N34" s="161"/>
      <c r="O34" s="167" t="s">
        <v>32</v>
      </c>
    </row>
    <row r="35" spans="1:18" s="147" customFormat="1" ht="27.75" hidden="1" customHeight="1" x14ac:dyDescent="0.25">
      <c r="A35" s="193"/>
      <c r="B35" s="164"/>
      <c r="C35" s="165"/>
      <c r="H35" s="115">
        <f>SUMIF($O$8:$O$25,$O35,H$8:H$25)</f>
        <v>0</v>
      </c>
      <c r="I35" s="115">
        <f t="shared" si="0"/>
        <v>0</v>
      </c>
      <c r="J35" s="161"/>
      <c r="K35" s="161"/>
      <c r="L35" s="115">
        <f t="shared" si="1"/>
        <v>0</v>
      </c>
      <c r="M35" s="161"/>
      <c r="N35" s="161"/>
      <c r="O35" s="166" t="s">
        <v>122</v>
      </c>
    </row>
    <row r="36" spans="1:18" s="147" customFormat="1" ht="27.75" hidden="1" customHeight="1" x14ac:dyDescent="0.3">
      <c r="A36" s="193"/>
      <c r="B36" s="164"/>
      <c r="C36" s="165"/>
      <c r="H36" s="168">
        <f>SUM(H31:H35)</f>
        <v>0</v>
      </c>
      <c r="I36" s="168">
        <f>SUM(I31:I35)</f>
        <v>0</v>
      </c>
      <c r="J36" s="161"/>
      <c r="K36" s="161"/>
      <c r="L36" s="169">
        <f>SUM(L31:L35)</f>
        <v>0</v>
      </c>
      <c r="M36" s="161"/>
      <c r="N36" s="161"/>
      <c r="O36" s="167"/>
    </row>
    <row r="37" spans="1:18" s="147" customFormat="1" ht="23.25" hidden="1" customHeight="1" x14ac:dyDescent="0.25">
      <c r="A37" s="170"/>
      <c r="C37" s="116"/>
      <c r="H37" s="171">
        <f>H36-H26</f>
        <v>0</v>
      </c>
      <c r="I37" s="171">
        <f>I36-I26</f>
        <v>0</v>
      </c>
      <c r="K37" s="172" t="s">
        <v>123</v>
      </c>
      <c r="L37" s="117">
        <f>L36-L26</f>
        <v>0</v>
      </c>
      <c r="M37" s="173"/>
      <c r="O37" s="173"/>
      <c r="R37" s="118"/>
    </row>
    <row r="38" spans="1:18" s="147" customFormat="1" hidden="1" x14ac:dyDescent="0.25">
      <c r="H38" s="158"/>
      <c r="I38" s="158"/>
    </row>
    <row r="39" spans="1:18" s="147" customFormat="1" ht="13" hidden="1" thickBot="1" x14ac:dyDescent="0.3">
      <c r="H39" s="158"/>
      <c r="I39" s="158"/>
    </row>
    <row r="40" spans="1:18" s="147" customFormat="1" ht="15.5" hidden="1" x14ac:dyDescent="0.35">
      <c r="G40" s="174"/>
      <c r="H40" s="175"/>
      <c r="I40" s="176" t="s">
        <v>124</v>
      </c>
      <c r="J40" s="175"/>
      <c r="K40" s="175"/>
      <c r="L40" s="175"/>
      <c r="M40" s="175"/>
      <c r="N40" s="175"/>
      <c r="O40" s="177"/>
    </row>
    <row r="41" spans="1:18" s="147" customFormat="1" ht="25" hidden="1" x14ac:dyDescent="0.25">
      <c r="G41" s="178"/>
      <c r="H41" s="179" t="s">
        <v>120</v>
      </c>
      <c r="I41" s="180" t="s">
        <v>125</v>
      </c>
      <c r="J41" s="180" t="s">
        <v>126</v>
      </c>
      <c r="K41" s="180" t="s">
        <v>127</v>
      </c>
      <c r="L41" s="180" t="s">
        <v>128</v>
      </c>
      <c r="M41" s="180" t="s">
        <v>129</v>
      </c>
      <c r="O41" s="181"/>
    </row>
    <row r="42" spans="1:18" s="147" customFormat="1" hidden="1" x14ac:dyDescent="0.25">
      <c r="G42" s="178"/>
      <c r="O42" s="181"/>
    </row>
    <row r="43" spans="1:18" s="147" customFormat="1" hidden="1" x14ac:dyDescent="0.25">
      <c r="G43" s="178" t="s">
        <v>130</v>
      </c>
      <c r="H43" s="182">
        <f>H44+H46</f>
        <v>0</v>
      </c>
      <c r="O43" s="181"/>
    </row>
    <row r="44" spans="1:18" s="147" customFormat="1" hidden="1" x14ac:dyDescent="0.25">
      <c r="G44" s="178" t="s">
        <v>131</v>
      </c>
      <c r="H44" s="118">
        <f>L31+L32+L33</f>
        <v>0</v>
      </c>
      <c r="O44" s="181"/>
    </row>
    <row r="45" spans="1:18" s="147" customFormat="1" hidden="1" x14ac:dyDescent="0.25">
      <c r="G45" s="178" t="s">
        <v>132</v>
      </c>
      <c r="H45" s="182">
        <f>L35</f>
        <v>0</v>
      </c>
      <c r="O45" s="181"/>
    </row>
    <row r="46" spans="1:18" s="147" customFormat="1" hidden="1" x14ac:dyDescent="0.25">
      <c r="G46" s="178" t="s">
        <v>133</v>
      </c>
      <c r="H46" s="182">
        <f>L34</f>
        <v>0</v>
      </c>
      <c r="O46" s="181"/>
    </row>
    <row r="47" spans="1:18" s="147" customFormat="1" ht="13" hidden="1" x14ac:dyDescent="0.3">
      <c r="G47" s="178" t="s">
        <v>134</v>
      </c>
      <c r="H47" s="183" t="e">
        <f>H44+(H45*H44)/(L36-L35)</f>
        <v>#DIV/0!</v>
      </c>
      <c r="I47" s="118">
        <f>SUM(H31:H33)</f>
        <v>0</v>
      </c>
      <c r="J47" s="118">
        <f>SUM(I31:I33)</f>
        <v>0</v>
      </c>
      <c r="K47" s="184" t="e">
        <f>H47/I47</f>
        <v>#DIV/0!</v>
      </c>
      <c r="L47" s="184" t="e">
        <f>H47/J47</f>
        <v>#DIV/0!</v>
      </c>
      <c r="M47" s="119" t="e">
        <f>J47/I47</f>
        <v>#DIV/0!</v>
      </c>
      <c r="N47" s="185" t="s">
        <v>135</v>
      </c>
      <c r="O47" s="181"/>
    </row>
    <row r="48" spans="1:18" s="147" customFormat="1" ht="13" hidden="1" x14ac:dyDescent="0.3">
      <c r="G48" s="178" t="s">
        <v>136</v>
      </c>
      <c r="H48" s="183" t="e">
        <f>H46+(H45*H46)/(L36-H45)</f>
        <v>#DIV/0!</v>
      </c>
      <c r="I48" s="118">
        <f>H34</f>
        <v>0</v>
      </c>
      <c r="J48" s="118">
        <f>I34</f>
        <v>0</v>
      </c>
      <c r="K48" s="120" t="e">
        <f>H48/I48</f>
        <v>#DIV/0!</v>
      </c>
      <c r="L48" s="120" t="e">
        <f>H48/J48</f>
        <v>#DIV/0!</v>
      </c>
      <c r="M48" s="119" t="e">
        <f>J48/I48</f>
        <v>#DIV/0!</v>
      </c>
      <c r="N48" s="186" t="s">
        <v>137</v>
      </c>
      <c r="O48" s="181"/>
    </row>
    <row r="49" spans="7:15" s="147" customFormat="1" ht="13" hidden="1" x14ac:dyDescent="0.3">
      <c r="G49" s="178"/>
      <c r="H49" s="187" t="e">
        <f>SUM(H47:H48)</f>
        <v>#DIV/0!</v>
      </c>
      <c r="I49" s="188">
        <f>SUM(I47:I48)</f>
        <v>0</v>
      </c>
      <c r="J49" s="188">
        <f t="shared" ref="J49:L49" si="2">SUM(J47:J48)</f>
        <v>0</v>
      </c>
      <c r="K49" s="188" t="e">
        <f t="shared" si="2"/>
        <v>#DIV/0!</v>
      </c>
      <c r="L49" s="188" t="e">
        <f t="shared" si="2"/>
        <v>#DIV/0!</v>
      </c>
      <c r="O49" s="181"/>
    </row>
    <row r="50" spans="7:15" s="147" customFormat="1" ht="13" hidden="1" thickBot="1" x14ac:dyDescent="0.3">
      <c r="G50" s="189"/>
      <c r="H50" s="190" t="e">
        <f>H49-L36</f>
        <v>#DIV/0!</v>
      </c>
      <c r="I50" s="190">
        <f>H26-I49</f>
        <v>0</v>
      </c>
      <c r="J50" s="190">
        <f>J49-I26</f>
        <v>0</v>
      </c>
      <c r="K50" s="191"/>
      <c r="L50" s="191"/>
      <c r="M50" s="191"/>
      <c r="N50" s="191"/>
      <c r="O50" s="192"/>
    </row>
    <row r="51" spans="7:15" s="147" customFormat="1" x14ac:dyDescent="0.25">
      <c r="H51" s="158"/>
      <c r="I51" s="158"/>
      <c r="L51" s="182"/>
    </row>
    <row r="52" spans="7:15" s="147" customFormat="1" x14ac:dyDescent="0.25">
      <c r="H52" s="158"/>
      <c r="I52" s="158"/>
    </row>
    <row r="53" spans="7:15" s="147" customFormat="1" x14ac:dyDescent="0.25">
      <c r="H53" s="158"/>
      <c r="I53" s="158"/>
      <c r="L53" s="121"/>
    </row>
    <row r="54" spans="7:15" s="147" customFormat="1" x14ac:dyDescent="0.25">
      <c r="H54" s="158"/>
      <c r="I54" s="158"/>
      <c r="L54" s="121"/>
    </row>
    <row r="55" spans="7:15" s="147" customFormat="1" x14ac:dyDescent="0.25">
      <c r="H55" s="158"/>
      <c r="I55" s="158"/>
    </row>
    <row r="56" spans="7:15" s="147" customFormat="1" x14ac:dyDescent="0.25">
      <c r="H56" s="158"/>
      <c r="I56" s="158"/>
    </row>
    <row r="57" spans="7:15" s="112" customFormat="1" x14ac:dyDescent="0.25">
      <c r="H57" s="113"/>
      <c r="I57" s="113"/>
    </row>
    <row r="58" spans="7:15" s="112" customFormat="1" x14ac:dyDescent="0.25">
      <c r="H58" s="113"/>
      <c r="I58" s="113"/>
    </row>
  </sheetData>
  <sheetProtection algorithmName="SHA-512" hashValue="+UAvbbehJCM0By+rFC+b6VvVPIm/LQuFh+eibTOErY6piOmJZ8XRt2Ealdks9WrntZpyLNbpe3DXgnND5D9csA==" saltValue="odt+4VY++RShYYnzWo1xnQ==" spinCount="100000" sheet="1"/>
  <mergeCells count="8">
    <mergeCell ref="A33:A34"/>
    <mergeCell ref="A35:A36"/>
    <mergeCell ref="A2:I2"/>
    <mergeCell ref="A26:G26"/>
    <mergeCell ref="B5:D5"/>
    <mergeCell ref="A30:C30"/>
    <mergeCell ref="A31:A32"/>
    <mergeCell ref="C8:J10"/>
  </mergeCells>
  <conditionalFormatting sqref="L26">
    <cfRule type="cellIs" dxfId="29" priority="30" operator="greaterThan">
      <formula>25000</formula>
    </cfRule>
  </conditionalFormatting>
  <conditionalFormatting sqref="I11:I25 H23">
    <cfRule type="expression" dxfId="28" priority="7">
      <formula>$B11="Peer to peer training/activity"</formula>
    </cfRule>
    <cfRule type="expression" dxfId="27" priority="8">
      <formula>$C11="Training"</formula>
    </cfRule>
  </conditionalFormatting>
  <conditionalFormatting sqref="L27:L28">
    <cfRule type="cellIs" dxfId="26" priority="6" operator="greaterThan">
      <formula>25000</formula>
    </cfRule>
  </conditionalFormatting>
  <conditionalFormatting sqref="L37">
    <cfRule type="cellIs" dxfId="25" priority="4" operator="greaterThan">
      <formula>0</formula>
    </cfRule>
    <cfRule type="cellIs" dxfId="24" priority="5" operator="lessThan">
      <formula>0</formula>
    </cfRule>
  </conditionalFormatting>
  <conditionalFormatting sqref="H50">
    <cfRule type="cellIs" dxfId="23" priority="2" operator="greaterThan">
      <formula>0</formula>
    </cfRule>
    <cfRule type="cellIs" dxfId="22" priority="3" operator="lessThan">
      <formula>0</formula>
    </cfRule>
  </conditionalFormatting>
  <conditionalFormatting sqref="O8:O25">
    <cfRule type="containsText" dxfId="21" priority="1" operator="containsText" text="ND">
      <formula>NOT(ISERROR(SEARCH("ND",O8)))</formula>
    </cfRule>
  </conditionalFormatting>
  <dataValidations xWindow="1010" yWindow="708" count="12">
    <dataValidation allowBlank="1" showInputMessage="1" showErrorMessage="1" promptTitle="Direct/Indirect Activity" prompt="Direct activity such as face to face, events, telephone advice._x000a_Indirect Activity such as displaying posters, leaflets etc." sqref="C11:C25" xr:uid="{21185787-1B7B-44AA-93B0-1D75F618E8D3}"/>
    <dataValidation showInputMessage="1" showErrorMessage="1" promptTitle="Consumer survey" prompt="Printing of consumer survey - go to cells K9 and L9" sqref="A9:B9" xr:uid="{381E8538-7AAC-4329-AD24-CBA46137164D}"/>
    <dataValidation allowBlank="1" showInputMessage="1" showErrorMessage="1" promptTitle="Overheads" prompt="Maximum of 10% of total cost - go to cells K8 and L8" sqref="A8:B8" xr:uid="{FE1BAA25-3C2E-45DF-BAFB-4247CF4AB697}"/>
    <dataValidation type="decimal" allowBlank="1" showInputMessage="1" showErrorMessage="1" errorTitle="Total cost" error="You have tried to apply of too much funding please look at your costings - maximum amount is £25,000" promptTitle="Total cost" prompt="Maximum amount of funding that can be requested is: _x000a_Offline funding stream - £25,000_x000a_Low Income funding stream - £10,000" sqref="L26" xr:uid="{B3391BFE-1157-4C38-A688-CE162CB0DD47}">
      <formula1>0</formula1>
      <formula2>25000</formula2>
    </dataValidation>
    <dataValidation allowBlank="1" showErrorMessage="1" promptTitle="Direct Activity" prompt="Direct activity such as face to face, events, telephone advice._x000a_" sqref="L31:L35 H31:I35" xr:uid="{306BDCC0-C66B-466E-9F5A-36CF1AF16E43}"/>
    <dataValidation allowBlank="1" showInputMessage="1" showErrorMessage="1" promptTitle="Consumer surveys" prompt="Anticipated 10% return of consumers surveys calculated on Direct Activity reach of the Target Group" sqref="C37" xr:uid="{BA689830-CE66-40F5-81BD-E4DDDA040F6B}"/>
    <dataValidation allowBlank="1" showInputMessage="1" showErrorMessage="1" promptTitle="Indirect Activity" prompt="Indirect activity such as displaying postersand leaflets, social media etc._x000a_" sqref="C33:C34" xr:uid="{C7895C36-0CF1-42C5-A0B1-E3FAA55AE06A}"/>
    <dataValidation allowBlank="1" showErrorMessage="1" prompt="_x000a_" sqref="C35:C36" xr:uid="{D2AAF421-9654-451C-9CF4-FB89AF0BA941}"/>
    <dataValidation allowBlank="1" showInputMessage="1" showErrorMessage="1" promptTitle="Direct Activity" prompt="Direct activity such as face to face, events, telephone advice._x000a_" sqref="C31:C32 C37" xr:uid="{625DD64A-D451-472B-913E-C5DDB52B5EEE}"/>
    <dataValidation type="decimal" allowBlank="1" showInputMessage="1" showErrorMessage="1" errorTitle="Total cost" error="You have tried to apply of too much funding please look at your costings - maximum amount is £25,000" promptTitle="Total cost" prompt="Maximum amount of funding that can be requested is £25,000" sqref="L28" xr:uid="{35A2F420-DD05-4383-AFF1-7D8D7CC6468E}">
      <formula1>0</formula1>
      <formula2>25000</formula2>
    </dataValidation>
    <dataValidation errorStyle="information" allowBlank="1" showInputMessage="1" showErrorMessage="1" promptTitle="If the category in Column B " prompt="is Training then leave this cell blank" sqref="I11:I25" xr:uid="{E071FB94-7125-41DA-B161-1CA596048927}"/>
    <dataValidation showInputMessage="1" showErrorMessage="1" promptTitle="IHD " prompt="Maximum of 2 IHD's per organisation at £24.00 each - go to cells K10 and L10" sqref="A10:B10" xr:uid="{80973D26-CD58-4861-9FD8-6FF5AF2FE0C9}"/>
  </dataValidations>
  <pageMargins left="0.7" right="0.7" top="0.75" bottom="0.75" header="0.3" footer="0.3"/>
  <pageSetup orientation="portrait" r:id="rId1"/>
  <ignoredErrors>
    <ignoredError sqref="C11:C13 C15:C25" unlockedFormula="1"/>
  </ignoredErrors>
  <extLst>
    <ext xmlns:x14="http://schemas.microsoft.com/office/spreadsheetml/2009/9/main" uri="{CCE6A557-97BC-4b89-ADB6-D9C93CAAB3DF}">
      <x14:dataValidations xmlns:xm="http://schemas.microsoft.com/office/excel/2006/main" xWindow="1010" yWindow="708" count="2">
        <x14:dataValidation type="list" allowBlank="1" showInputMessage="1" showErrorMessage="1" xr:uid="{AE06DEC9-3767-4B0F-9572-473BD6434B70}">
          <x14:formula1>
            <xm:f>'Data Source'!$G$3:$G$4</xm:f>
          </x14:formula1>
          <xm:sqref>D11:D25</xm:sqref>
        </x14:dataValidation>
        <x14:dataValidation type="list" showInputMessage="1" showErrorMessage="1" promptTitle="What is the activity" prompt="Select activity from list" xr:uid="{9DB7850A-7DB7-4FE5-B89C-B9706B279F2A}">
          <x14:formula1>
            <xm:f>'Data Source'!$A$3:$A$10</xm:f>
          </x14:formula1>
          <xm:sqref>B11:B25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B639C-73A9-43C2-864D-71CA86134D76}">
  <dimension ref="A1:E15"/>
  <sheetViews>
    <sheetView showGridLines="0" zoomScale="120" zoomScaleNormal="120" workbookViewId="0">
      <selection activeCell="B1" sqref="B1"/>
    </sheetView>
  </sheetViews>
  <sheetFormatPr defaultColWidth="30.6328125" defaultRowHeight="17.5" x14ac:dyDescent="0.35"/>
  <cols>
    <col min="1" max="1" width="33.453125" style="42" customWidth="1"/>
    <col min="2" max="2" width="48.1796875" style="42" customWidth="1"/>
    <col min="3" max="16384" width="30.6328125" style="42"/>
  </cols>
  <sheetData>
    <row r="1" spans="1:5" ht="25.5" customHeight="1" thickBot="1" x14ac:dyDescent="0.45">
      <c r="A1" s="40" t="s">
        <v>1</v>
      </c>
      <c r="B1" s="41">
        <f>IFERROR('Project Plan'!B5," ")</f>
        <v>0</v>
      </c>
    </row>
    <row r="2" spans="1:5" ht="18" thickTop="1" x14ac:dyDescent="0.35">
      <c r="B2" s="43"/>
    </row>
    <row r="3" spans="1:5" ht="18" x14ac:dyDescent="0.4">
      <c r="A3" s="44"/>
      <c r="B3" s="45" t="s">
        <v>33</v>
      </c>
      <c r="C3" s="44"/>
    </row>
    <row r="4" spans="1:5" x14ac:dyDescent="0.35">
      <c r="A4" s="44"/>
      <c r="B4" s="44"/>
      <c r="C4" s="44"/>
    </row>
    <row r="5" spans="1:5" x14ac:dyDescent="0.35">
      <c r="A5" s="210" t="s">
        <v>34</v>
      </c>
      <c r="B5" s="211"/>
      <c r="C5" s="212"/>
    </row>
    <row r="6" spans="1:5" ht="36.75" customHeight="1" x14ac:dyDescent="0.35">
      <c r="A6" s="215" t="s">
        <v>35</v>
      </c>
      <c r="B6" s="46" t="s">
        <v>8</v>
      </c>
      <c r="C6" s="144">
        <f>SUMIF('Project Plan'!$C$8:$C$25,'Data Source'!$D$4,'Project Plan'!H$8:H$25)</f>
        <v>0</v>
      </c>
    </row>
    <row r="7" spans="1:5" ht="36.75" customHeight="1" x14ac:dyDescent="0.35">
      <c r="A7" s="214"/>
      <c r="B7" s="46" t="s">
        <v>36</v>
      </c>
      <c r="C7" s="144">
        <f>SUMIF('Project Plan'!$C$8:$C$25,'Data Source'!$D$4,'Project Plan'!I$8:I$25)</f>
        <v>0</v>
      </c>
    </row>
    <row r="8" spans="1:5" ht="36.75" customHeight="1" x14ac:dyDescent="0.35">
      <c r="A8" s="215" t="s">
        <v>37</v>
      </c>
      <c r="B8" s="46" t="s">
        <v>8</v>
      </c>
      <c r="C8" s="144">
        <f>SUMIF('Project Plan'!$C$8:$C$25,'Data Source'!$D$3,'Project Plan'!H$8:H$25)</f>
        <v>0</v>
      </c>
    </row>
    <row r="9" spans="1:5" ht="36.75" customHeight="1" x14ac:dyDescent="0.35">
      <c r="A9" s="214"/>
      <c r="B9" s="46" t="s">
        <v>36</v>
      </c>
      <c r="C9" s="144">
        <f>SUMIF('Project Plan'!$C$8:$C$25,'Data Source'!$D$3,'Project Plan'!I$8:I$25)</f>
        <v>0</v>
      </c>
    </row>
    <row r="10" spans="1:5" ht="36.75" customHeight="1" x14ac:dyDescent="0.35">
      <c r="A10" s="213" t="s">
        <v>38</v>
      </c>
      <c r="B10" s="218" t="s">
        <v>39</v>
      </c>
      <c r="C10" s="220">
        <f>SUMIF('Project Plan'!$C$8:$C$25,'Data Source'!$D$8,'Project Plan'!H$8:H$25)</f>
        <v>0</v>
      </c>
    </row>
    <row r="11" spans="1:5" ht="36.75" customHeight="1" x14ac:dyDescent="0.35">
      <c r="A11" s="214"/>
      <c r="B11" s="219"/>
      <c r="C11" s="221"/>
      <c r="E11" s="47"/>
    </row>
    <row r="12" spans="1:5" ht="40.5" customHeight="1" x14ac:dyDescent="0.4">
      <c r="A12" s="216" t="s">
        <v>40</v>
      </c>
      <c r="B12" s="217"/>
      <c r="C12" s="48">
        <f>C6+C8</f>
        <v>0</v>
      </c>
      <c r="D12" s="49"/>
    </row>
    <row r="13" spans="1:5" ht="40.5" customHeight="1" x14ac:dyDescent="0.4">
      <c r="A13" s="216" t="s">
        <v>41</v>
      </c>
      <c r="B13" s="217"/>
      <c r="C13" s="48">
        <f>C7+C9</f>
        <v>0</v>
      </c>
      <c r="D13" s="49"/>
    </row>
    <row r="14" spans="1:5" ht="40.5" customHeight="1" x14ac:dyDescent="0.4">
      <c r="A14" s="216" t="s">
        <v>42</v>
      </c>
      <c r="B14" s="217"/>
      <c r="C14" s="50">
        <f>C10</f>
        <v>0</v>
      </c>
      <c r="D14" s="49"/>
    </row>
    <row r="15" spans="1:5" ht="40.5" customHeight="1" x14ac:dyDescent="0.35">
      <c r="A15" s="51" t="s">
        <v>43</v>
      </c>
      <c r="B15" s="52"/>
      <c r="C15" s="53">
        <f>'Project Plan'!L26</f>
        <v>0</v>
      </c>
    </row>
  </sheetData>
  <sheetProtection algorithmName="SHA-512" hashValue="888rw+XPXgWi/TQgvCBi+uwg0Mam096woYl9RX5EMcwHxme1TNfDyIMn2TcMr2cpe1U10bUjmLEsSJVCm0Nn6A==" saltValue="zHftFDUQHkEfHgrV96ad3g==" spinCount="100000" sheet="1" objects="1" scenarios="1"/>
  <mergeCells count="9">
    <mergeCell ref="A5:C5"/>
    <mergeCell ref="A10:A11"/>
    <mergeCell ref="A8:A9"/>
    <mergeCell ref="A6:A7"/>
    <mergeCell ref="A14:B14"/>
    <mergeCell ref="A13:B13"/>
    <mergeCell ref="A12:B12"/>
    <mergeCell ref="B10:B11"/>
    <mergeCell ref="C10:C11"/>
  </mergeCells>
  <dataValidations xWindow="597" yWindow="537" count="4">
    <dataValidation allowBlank="1" showInputMessage="1" showErrorMessage="1" promptTitle="Direct Activity" prompt="Direct activity such as face to face, events, telephone advice._x000a_" sqref="C6:C7 C12:C13" xr:uid="{E618E571-5AF0-42BE-9A2E-76C9506A0C2F}"/>
    <dataValidation allowBlank="1" showInputMessage="1" showErrorMessage="1" promptTitle="Indirect Activity" prompt="Indirect activity such as displaying posters and leaflets, social media etc._x000a_" sqref="C8:C9" xr:uid="{85F49787-5B32-4C0D-A827-88E5F41517BA}"/>
    <dataValidation allowBlank="1" showErrorMessage="1" prompt="_x000a_" sqref="C10" xr:uid="{EAF1DBB4-239C-4056-83B0-30F2647396D2}"/>
    <dataValidation allowBlank="1" showErrorMessage="1" prompt="Direct activity such as face to face, events, telephone advice._x000a_" sqref="C14" xr:uid="{E67661FA-4B8E-4C9E-AD13-6638905A919B}"/>
  </dataValidations>
  <pageMargins left="0.7" right="0.7" top="0.75" bottom="0.75" header="0.3" footer="0.3"/>
  <pageSetup paperSize="9" orientation="portrait" horizontalDpi="300" verticalDpi="300" r:id="rId1"/>
  <ignoredErrors>
    <ignoredError sqref="C15 C11 C13:C14"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5D397-356F-46C8-A82A-AEE6E34F80D6}">
  <dimension ref="A1:C9"/>
  <sheetViews>
    <sheetView showGridLines="0" zoomScale="80" zoomScaleNormal="80" workbookViewId="0"/>
  </sheetViews>
  <sheetFormatPr defaultColWidth="10.1796875" defaultRowHeight="13" x14ac:dyDescent="0.35"/>
  <cols>
    <col min="1" max="1" width="39.36328125" style="71" customWidth="1"/>
    <col min="2" max="2" width="45.36328125" style="71" customWidth="1"/>
    <col min="3" max="3" width="138.81640625" style="71" customWidth="1"/>
    <col min="4" max="16384" width="10.1796875" style="71"/>
  </cols>
  <sheetData>
    <row r="1" spans="1:3" ht="49.25" customHeight="1" x14ac:dyDescent="0.35">
      <c r="A1" s="74" t="s">
        <v>58</v>
      </c>
      <c r="B1" s="75" t="s">
        <v>75</v>
      </c>
      <c r="C1" s="76" t="s">
        <v>94</v>
      </c>
    </row>
    <row r="2" spans="1:3" ht="49.25" customHeight="1" x14ac:dyDescent="0.35">
      <c r="A2" s="77" t="s">
        <v>19</v>
      </c>
      <c r="B2" s="72" t="s">
        <v>76</v>
      </c>
      <c r="C2" s="78" t="s">
        <v>77</v>
      </c>
    </row>
    <row r="3" spans="1:3" ht="48.75" customHeight="1" x14ac:dyDescent="0.35">
      <c r="A3" s="77" t="s">
        <v>78</v>
      </c>
      <c r="B3" s="73" t="s">
        <v>79</v>
      </c>
      <c r="C3" s="78" t="s">
        <v>80</v>
      </c>
    </row>
    <row r="4" spans="1:3" ht="52.25" customHeight="1" x14ac:dyDescent="0.35">
      <c r="A4" s="77" t="s">
        <v>17</v>
      </c>
      <c r="B4" s="73" t="s">
        <v>81</v>
      </c>
      <c r="C4" s="78" t="s">
        <v>82</v>
      </c>
    </row>
    <row r="5" spans="1:3" ht="52.75" customHeight="1" x14ac:dyDescent="0.35">
      <c r="A5" s="77" t="s">
        <v>83</v>
      </c>
      <c r="B5" s="73" t="s">
        <v>84</v>
      </c>
      <c r="C5" s="78" t="s">
        <v>85</v>
      </c>
    </row>
    <row r="6" spans="1:3" ht="73.75" customHeight="1" x14ac:dyDescent="0.35">
      <c r="A6" s="79" t="s">
        <v>22</v>
      </c>
      <c r="B6" s="73" t="s">
        <v>86</v>
      </c>
      <c r="C6" s="80" t="s">
        <v>87</v>
      </c>
    </row>
    <row r="7" spans="1:3" ht="75.75" customHeight="1" x14ac:dyDescent="0.35">
      <c r="A7" s="77" t="s">
        <v>88</v>
      </c>
      <c r="B7" s="73" t="s">
        <v>89</v>
      </c>
      <c r="C7" s="78" t="s">
        <v>90</v>
      </c>
    </row>
    <row r="8" spans="1:3" ht="49.75" customHeight="1" x14ac:dyDescent="0.35">
      <c r="A8" s="77" t="s">
        <v>20</v>
      </c>
      <c r="B8" s="73" t="s">
        <v>91</v>
      </c>
      <c r="C8" s="78" t="s">
        <v>92</v>
      </c>
    </row>
    <row r="9" spans="1:3" ht="75.75" customHeight="1" x14ac:dyDescent="0.35">
      <c r="A9" s="77" t="s">
        <v>96</v>
      </c>
      <c r="B9" s="73" t="s">
        <v>93</v>
      </c>
      <c r="C9" s="78" t="s">
        <v>95</v>
      </c>
    </row>
  </sheetData>
  <sheetProtection algorithmName="SHA-512" hashValue="cobFKLeGEtrvH9ugDlNiG0o7lnUfOAngPSsVgBBTaSmAb9TLnR9q8sjxIxK4H08mPbQ3RPKcNbVgR0HMiuL2WA==" saltValue="DyefOdj6h4lojVL8Y+dPyA==" spinCount="100000" sheet="1" objects="1" scenarios="1"/>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BA742C-B857-4302-B195-E26421563937}">
  <dimension ref="A1:P34"/>
  <sheetViews>
    <sheetView topLeftCell="A4" zoomScale="40" zoomScaleNormal="40" workbookViewId="0">
      <selection activeCell="H18" sqref="H18"/>
    </sheetView>
  </sheetViews>
  <sheetFormatPr defaultColWidth="34.453125" defaultRowHeight="15.5" x14ac:dyDescent="0.35"/>
  <cols>
    <col min="1" max="1" width="42.453125" style="54" customWidth="1"/>
    <col min="2" max="2" width="38.6328125" style="54" customWidth="1"/>
    <col min="3" max="12" width="34.453125" style="54"/>
    <col min="13" max="13" width="39.6328125" style="54" customWidth="1"/>
    <col min="14" max="14" width="39" style="54" customWidth="1"/>
    <col min="15" max="16384" width="34.453125" style="54"/>
  </cols>
  <sheetData>
    <row r="1" spans="1:16" ht="30.75" customHeight="1" x14ac:dyDescent="0.45">
      <c r="A1" s="110" t="s">
        <v>111</v>
      </c>
      <c r="C1" s="70"/>
    </row>
    <row r="3" spans="1:16" s="42" customFormat="1" ht="197.5" customHeight="1" x14ac:dyDescent="0.35">
      <c r="A3" s="36" t="s">
        <v>2</v>
      </c>
      <c r="B3" s="36" t="s">
        <v>3</v>
      </c>
      <c r="C3" s="36" t="s">
        <v>44</v>
      </c>
      <c r="D3" s="37" t="s">
        <v>45</v>
      </c>
      <c r="E3" s="38" t="s">
        <v>6</v>
      </c>
      <c r="F3" s="38" t="s">
        <v>46</v>
      </c>
      <c r="G3" s="38" t="s">
        <v>7</v>
      </c>
      <c r="H3" s="38" t="s">
        <v>8</v>
      </c>
      <c r="I3" s="38" t="s">
        <v>9</v>
      </c>
      <c r="J3" s="38" t="s">
        <v>10</v>
      </c>
      <c r="K3" s="38" t="s">
        <v>11</v>
      </c>
      <c r="L3" s="39" t="s">
        <v>12</v>
      </c>
      <c r="M3" s="39" t="s">
        <v>13</v>
      </c>
      <c r="N3" s="81" t="s">
        <v>14</v>
      </c>
      <c r="O3" s="82"/>
    </row>
    <row r="4" spans="1:16" s="28" customFormat="1" ht="38.5" customHeight="1" x14ac:dyDescent="0.35">
      <c r="A4" s="100" t="s">
        <v>26</v>
      </c>
      <c r="B4" s="100" t="s">
        <v>27</v>
      </c>
      <c r="C4" s="222"/>
      <c r="D4" s="223"/>
      <c r="E4" s="223"/>
      <c r="F4" s="223"/>
      <c r="G4" s="223"/>
      <c r="H4" s="223"/>
      <c r="I4" s="223"/>
      <c r="J4" s="224"/>
      <c r="K4" s="26">
        <f>SUM(K5:K15)*0.1</f>
        <v>2639.8</v>
      </c>
      <c r="L4" s="26">
        <f>SUM(L5:L15)*0.1</f>
        <v>2269.8000000000002</v>
      </c>
      <c r="M4" s="94" t="s">
        <v>27</v>
      </c>
      <c r="N4" s="88"/>
      <c r="O4" s="83"/>
    </row>
    <row r="5" spans="1:16" s="31" customFormat="1" ht="38.5" customHeight="1" x14ac:dyDescent="0.35">
      <c r="A5" s="101" t="s">
        <v>24</v>
      </c>
      <c r="B5" s="101" t="s">
        <v>25</v>
      </c>
      <c r="C5" s="225"/>
      <c r="D5" s="226"/>
      <c r="E5" s="226"/>
      <c r="F5" s="226"/>
      <c r="G5" s="226"/>
      <c r="H5" s="226"/>
      <c r="I5" s="226"/>
      <c r="J5" s="227"/>
      <c r="K5" s="30">
        <v>250</v>
      </c>
      <c r="L5" s="30">
        <v>250</v>
      </c>
      <c r="M5" s="95" t="s">
        <v>114</v>
      </c>
      <c r="N5" s="66"/>
      <c r="O5" s="83"/>
      <c r="P5" s="28"/>
    </row>
    <row r="6" spans="1:16" s="28" customFormat="1" ht="38.5" customHeight="1" x14ac:dyDescent="0.35">
      <c r="A6" s="102" t="s">
        <v>142</v>
      </c>
      <c r="B6" s="102" t="s">
        <v>23</v>
      </c>
      <c r="C6" s="228"/>
      <c r="D6" s="229"/>
      <c r="E6" s="229"/>
      <c r="F6" s="229"/>
      <c r="G6" s="229"/>
      <c r="H6" s="229"/>
      <c r="I6" s="229"/>
      <c r="J6" s="230"/>
      <c r="K6" s="26">
        <v>48</v>
      </c>
      <c r="L6" s="26">
        <v>48</v>
      </c>
      <c r="M6" s="96" t="s">
        <v>115</v>
      </c>
      <c r="N6" s="88"/>
      <c r="O6" s="83"/>
    </row>
    <row r="7" spans="1:16" s="56" customFormat="1" ht="40.25" customHeight="1" x14ac:dyDescent="0.35">
      <c r="A7" s="7" t="s">
        <v>98</v>
      </c>
      <c r="B7" s="7" t="s">
        <v>17</v>
      </c>
      <c r="C7" s="66" t="str">
        <f>IFERROR(VLOOKUP($B7,'Data Source'!$A$3:$D$11,4,FALSE),"")</f>
        <v>Direct Activity</v>
      </c>
      <c r="D7" s="66" t="s">
        <v>47</v>
      </c>
      <c r="E7" s="86">
        <v>44287</v>
      </c>
      <c r="F7" s="86">
        <v>44538</v>
      </c>
      <c r="G7" s="66" t="s">
        <v>56</v>
      </c>
      <c r="H7" s="103">
        <v>1500</v>
      </c>
      <c r="I7" s="104">
        <v>1400</v>
      </c>
      <c r="J7" s="66" t="s">
        <v>103</v>
      </c>
      <c r="K7" s="91">
        <v>6000</v>
      </c>
      <c r="L7" s="91">
        <v>6000</v>
      </c>
      <c r="M7" s="66" t="s">
        <v>100</v>
      </c>
      <c r="N7" s="66" t="s">
        <v>113</v>
      </c>
    </row>
    <row r="8" spans="1:16" s="57" customFormat="1" ht="72.75" customHeight="1" x14ac:dyDescent="0.35">
      <c r="A8" s="16" t="s">
        <v>112</v>
      </c>
      <c r="B8" s="17" t="s">
        <v>16</v>
      </c>
      <c r="C8" s="55" t="str">
        <f>IFERROR(VLOOKUP($B8,'Data Source'!$A$3:$D$11,4,FALSE),"")</f>
        <v>Direct Activity</v>
      </c>
      <c r="D8" s="55" t="s">
        <v>47</v>
      </c>
      <c r="E8" s="87">
        <v>44348</v>
      </c>
      <c r="F8" s="87">
        <v>44538</v>
      </c>
      <c r="G8" s="16" t="s">
        <v>48</v>
      </c>
      <c r="H8" s="105">
        <v>360</v>
      </c>
      <c r="I8" s="105">
        <v>320</v>
      </c>
      <c r="J8" s="85" t="s">
        <v>102</v>
      </c>
      <c r="K8" s="88">
        <v>6000</v>
      </c>
      <c r="L8" s="88">
        <v>4250</v>
      </c>
      <c r="M8" s="90" t="s">
        <v>101</v>
      </c>
      <c r="N8" s="88"/>
    </row>
    <row r="9" spans="1:16" s="57" customFormat="1" ht="58.25" customHeight="1" x14ac:dyDescent="0.35">
      <c r="A9" s="7" t="s">
        <v>52</v>
      </c>
      <c r="B9" s="7" t="s">
        <v>17</v>
      </c>
      <c r="C9" s="66" t="str">
        <f>IFERROR(VLOOKUP($B9,'Data Source'!$A$3:$D$11,4,FALSE),"")</f>
        <v>Direct Activity</v>
      </c>
      <c r="D9" s="66" t="s">
        <v>47</v>
      </c>
      <c r="E9" s="86">
        <v>44348</v>
      </c>
      <c r="F9" s="86">
        <v>44538</v>
      </c>
      <c r="G9" s="66" t="s">
        <v>50</v>
      </c>
      <c r="H9" s="103">
        <v>300</v>
      </c>
      <c r="I9" s="104">
        <v>300</v>
      </c>
      <c r="J9" s="66" t="s">
        <v>51</v>
      </c>
      <c r="K9" s="91">
        <v>8050</v>
      </c>
      <c r="L9" s="91">
        <v>8050</v>
      </c>
      <c r="M9" s="66" t="s">
        <v>107</v>
      </c>
      <c r="N9" s="66"/>
    </row>
    <row r="10" spans="1:16" s="57" customFormat="1" ht="82.25" customHeight="1" x14ac:dyDescent="0.35">
      <c r="A10" s="4" t="s">
        <v>108</v>
      </c>
      <c r="B10" s="17" t="s">
        <v>16</v>
      </c>
      <c r="C10" s="55" t="s">
        <v>70</v>
      </c>
      <c r="D10" s="55" t="s">
        <v>47</v>
      </c>
      <c r="E10" s="87">
        <v>44440</v>
      </c>
      <c r="F10" s="87">
        <v>44538</v>
      </c>
      <c r="G10" s="16" t="s">
        <v>48</v>
      </c>
      <c r="H10" s="105">
        <v>370</v>
      </c>
      <c r="I10" s="105">
        <v>370</v>
      </c>
      <c r="J10" s="85" t="s">
        <v>104</v>
      </c>
      <c r="K10" s="88">
        <v>4800</v>
      </c>
      <c r="L10" s="90">
        <v>3050</v>
      </c>
      <c r="M10" s="90" t="s">
        <v>109</v>
      </c>
      <c r="N10" s="90"/>
    </row>
    <row r="11" spans="1:16" s="57" customFormat="1" ht="66.75" customHeight="1" x14ac:dyDescent="0.35">
      <c r="A11" s="7" t="s">
        <v>141</v>
      </c>
      <c r="B11" s="7" t="s">
        <v>19</v>
      </c>
      <c r="C11" s="66" t="str">
        <f>IFERROR(VLOOKUP($B11,'Data Source'!$A$3:$D$11,4,FALSE),"")</f>
        <v>Indirect Activity</v>
      </c>
      <c r="D11" s="66" t="s">
        <v>47</v>
      </c>
      <c r="E11" s="86">
        <v>44317</v>
      </c>
      <c r="F11" s="86">
        <v>44530</v>
      </c>
      <c r="G11" s="66" t="s">
        <v>48</v>
      </c>
      <c r="H11" s="103">
        <v>5000</v>
      </c>
      <c r="I11" s="104">
        <v>3000</v>
      </c>
      <c r="J11" s="66" t="s">
        <v>54</v>
      </c>
      <c r="K11" s="91">
        <v>750</v>
      </c>
      <c r="L11" s="91">
        <v>750</v>
      </c>
      <c r="M11" s="66" t="s">
        <v>139</v>
      </c>
      <c r="N11" s="66" t="s">
        <v>57</v>
      </c>
    </row>
    <row r="12" spans="1:16" s="57" customFormat="1" ht="63" customHeight="1" x14ac:dyDescent="0.35">
      <c r="A12" s="16" t="s">
        <v>105</v>
      </c>
      <c r="B12" s="17" t="s">
        <v>20</v>
      </c>
      <c r="C12" s="55" t="str">
        <f>IFERROR(VLOOKUP($B12,'Data Source'!$A$3:$D$11,4,FALSE),"")</f>
        <v>Indirect Activity</v>
      </c>
      <c r="D12" s="55" t="s">
        <v>47</v>
      </c>
      <c r="E12" s="87">
        <v>44287</v>
      </c>
      <c r="F12" s="87">
        <v>44531</v>
      </c>
      <c r="G12" s="16" t="s">
        <v>53</v>
      </c>
      <c r="H12" s="105">
        <v>5000</v>
      </c>
      <c r="I12" s="105">
        <v>3000</v>
      </c>
      <c r="J12" s="85" t="s">
        <v>49</v>
      </c>
      <c r="K12" s="88">
        <v>300</v>
      </c>
      <c r="L12" s="88">
        <v>300</v>
      </c>
      <c r="M12" s="90" t="s">
        <v>106</v>
      </c>
      <c r="N12" s="90" t="s">
        <v>57</v>
      </c>
    </row>
    <row r="13" spans="1:16" s="57" customFormat="1" ht="47.5" customHeight="1" x14ac:dyDescent="0.35">
      <c r="A13" s="7" t="s">
        <v>99</v>
      </c>
      <c r="B13" s="7" t="s">
        <v>18</v>
      </c>
      <c r="C13" s="66" t="s">
        <v>71</v>
      </c>
      <c r="D13" s="66" t="s">
        <v>55</v>
      </c>
      <c r="E13" s="86">
        <v>44287</v>
      </c>
      <c r="F13" s="86">
        <v>44531</v>
      </c>
      <c r="G13" s="66" t="s">
        <v>48</v>
      </c>
      <c r="H13" s="103">
        <v>20</v>
      </c>
      <c r="I13" s="134"/>
      <c r="J13" s="66" t="s">
        <v>54</v>
      </c>
      <c r="K13" s="91">
        <v>200</v>
      </c>
      <c r="L13" s="91">
        <v>0</v>
      </c>
      <c r="M13" s="66" t="s">
        <v>110</v>
      </c>
      <c r="N13" s="66"/>
    </row>
    <row r="14" spans="1:16" s="56" customFormat="1" ht="46.25" customHeight="1" x14ac:dyDescent="0.35">
      <c r="A14" s="16" t="s">
        <v>138</v>
      </c>
      <c r="B14" s="17" t="s">
        <v>22</v>
      </c>
      <c r="C14" s="55" t="s">
        <v>68</v>
      </c>
      <c r="D14" s="55" t="s">
        <v>47</v>
      </c>
      <c r="E14" s="87">
        <v>44378</v>
      </c>
      <c r="F14" s="87">
        <v>44531</v>
      </c>
      <c r="G14" s="16" t="s">
        <v>56</v>
      </c>
      <c r="H14" s="105">
        <v>50000</v>
      </c>
      <c r="I14" s="105">
        <v>34000</v>
      </c>
      <c r="J14" s="85" t="s">
        <v>54</v>
      </c>
      <c r="K14" s="88">
        <v>0</v>
      </c>
      <c r="L14" s="97">
        <v>0</v>
      </c>
      <c r="M14" s="90" t="s">
        <v>116</v>
      </c>
      <c r="N14" s="90"/>
    </row>
    <row r="15" spans="1:16" s="56" customFormat="1" ht="34.25" customHeight="1" x14ac:dyDescent="0.35">
      <c r="A15" s="7"/>
      <c r="B15" s="7"/>
      <c r="C15" s="7"/>
      <c r="D15" s="66"/>
      <c r="E15" s="86"/>
      <c r="F15" s="86"/>
      <c r="G15" s="66"/>
      <c r="H15" s="103"/>
      <c r="I15" s="103"/>
      <c r="J15" s="66"/>
      <c r="K15" s="91"/>
      <c r="L15" s="91"/>
      <c r="M15" s="66"/>
      <c r="N15" s="66"/>
    </row>
    <row r="16" spans="1:16" s="56" customFormat="1" ht="34.25" customHeight="1" x14ac:dyDescent="0.35">
      <c r="A16" s="16"/>
      <c r="B16" s="17"/>
      <c r="C16" s="18"/>
      <c r="D16" s="18"/>
      <c r="E16" s="55"/>
      <c r="F16" s="55"/>
      <c r="G16" s="16"/>
      <c r="H16" s="84"/>
      <c r="I16" s="84"/>
      <c r="J16" s="85"/>
      <c r="K16" s="19"/>
      <c r="L16" s="19"/>
      <c r="M16" s="88"/>
      <c r="N16" s="88"/>
    </row>
    <row r="17" spans="1:14" s="56" customFormat="1" ht="34.25" customHeight="1" x14ac:dyDescent="0.35">
      <c r="A17" s="7"/>
      <c r="B17" s="7"/>
      <c r="C17" s="7" t="str">
        <f>IFERROR(VLOOKUP($B17,'Data Source'!$A$3:$D$11,4,FALSE),"")</f>
        <v/>
      </c>
      <c r="D17" s="7"/>
      <c r="E17" s="7"/>
      <c r="F17" s="7"/>
      <c r="G17" s="7"/>
      <c r="H17" s="7"/>
      <c r="I17" s="7"/>
      <c r="J17" s="7"/>
      <c r="K17" s="92"/>
      <c r="L17" s="92"/>
      <c r="M17" s="89"/>
      <c r="N17" s="66"/>
    </row>
    <row r="18" spans="1:14" s="56" customFormat="1" x14ac:dyDescent="0.35">
      <c r="A18" s="98" t="s">
        <v>28</v>
      </c>
      <c r="B18" s="98"/>
      <c r="C18" s="99"/>
      <c r="D18" s="99"/>
      <c r="E18" s="99"/>
      <c r="F18" s="99"/>
      <c r="G18" s="99"/>
      <c r="H18" s="58">
        <f>SUM(H7:H17)</f>
        <v>62550</v>
      </c>
      <c r="I18" s="58">
        <f>SUM(I7:I17)</f>
        <v>42390</v>
      </c>
      <c r="J18" s="59" t="s">
        <v>29</v>
      </c>
      <c r="K18" s="60">
        <f>SUM(K4:K17)</f>
        <v>29037.8</v>
      </c>
      <c r="L18" s="60">
        <f>SUM(L4:L17)</f>
        <v>24967.8</v>
      </c>
      <c r="M18" s="52"/>
      <c r="N18" s="52"/>
    </row>
    <row r="32" spans="1:14" x14ac:dyDescent="0.35">
      <c r="G32" s="93"/>
    </row>
    <row r="34" spans="7:8" x14ac:dyDescent="0.35">
      <c r="G34" s="93"/>
      <c r="H34" s="93"/>
    </row>
  </sheetData>
  <sheetProtection algorithmName="SHA-512" hashValue="y0gTLbL2QVYXzb3Go0snuOn/xNQ8kjL32euRLdiUpN4RL1gR5kSf75YSqKqGKIQyulh9Xd6AfrF30OqFhNgtAw==" saltValue="IhjHbTOTKRhxWakyzvvuAA==" spinCount="100000" sheet="1" objects="1" scenarios="1"/>
  <mergeCells count="1">
    <mergeCell ref="C4:J6"/>
  </mergeCells>
  <conditionalFormatting sqref="L18">
    <cfRule type="cellIs" dxfId="20" priority="24" operator="greaterThan">
      <formula>25000</formula>
    </cfRule>
  </conditionalFormatting>
  <conditionalFormatting sqref="O4:O6">
    <cfRule type="containsText" dxfId="19" priority="19" operator="containsText" text="ND">
      <formula>NOT(ISERROR(SEARCH("ND",O4)))</formula>
    </cfRule>
  </conditionalFormatting>
  <conditionalFormatting sqref="I8 I12 I14 I16">
    <cfRule type="expression" dxfId="18" priority="17">
      <formula>$B8="Training colleagues or frontline staff"</formula>
    </cfRule>
    <cfRule type="expression" dxfId="17" priority="18">
      <formula>$B8="Peer to peer training/activity"</formula>
    </cfRule>
  </conditionalFormatting>
  <conditionalFormatting sqref="I7">
    <cfRule type="expression" dxfId="16" priority="11">
      <formula>$B7="Peer to peer training/activity"</formula>
    </cfRule>
    <cfRule type="expression" dxfId="15" priority="12">
      <formula>$C7="Training"</formula>
    </cfRule>
  </conditionalFormatting>
  <conditionalFormatting sqref="I9">
    <cfRule type="expression" dxfId="14" priority="5">
      <formula>$B9="Peer to peer training/activity"</formula>
    </cfRule>
    <cfRule type="expression" dxfId="13" priority="6">
      <formula>$C9="Training"</formula>
    </cfRule>
  </conditionalFormatting>
  <conditionalFormatting sqref="I10">
    <cfRule type="expression" dxfId="12" priority="3">
      <formula>$B10="Training colleagues or frontline staff"</formula>
    </cfRule>
    <cfRule type="expression" dxfId="11" priority="4">
      <formula>$B10="Peer to peer training/activity"</formula>
    </cfRule>
  </conditionalFormatting>
  <conditionalFormatting sqref="I11">
    <cfRule type="expression" dxfId="10" priority="1">
      <formula>$B11="Peer to peer training/activity"</formula>
    </cfRule>
    <cfRule type="expression" dxfId="9" priority="2">
      <formula>$C11="Training"</formula>
    </cfRule>
  </conditionalFormatting>
  <dataValidations xWindow="99" yWindow="509" count="7">
    <dataValidation type="decimal" allowBlank="1" showInputMessage="1" showErrorMessage="1" errorTitle="Total cost" error="You have tried to apply of too much funding please look at your costings - maximum amount is £25,000" promptTitle="Total cost" prompt="Maximum amount of funding that can be requested for the Offline target group is £25,000" sqref="L18" xr:uid="{7552389A-1C20-49CD-885E-99523A3CD2D6}">
      <formula1>0</formula1>
      <formula2>25000</formula2>
    </dataValidation>
    <dataValidation showInputMessage="1" showErrorMessage="1" promptTitle="Consumer survey" prompt="Printing of consumer survey - go to cells K5 and L5" sqref="A5:B5" xr:uid="{B9E0D6CA-7582-43D1-90E8-949F2E7B63C2}"/>
    <dataValidation type="custom" errorStyle="information" allowBlank="1" showErrorMessage="1" errorTitle="Info" error="If the category selected in Column B is either Peer to Peer or Frontline training  then leave the Target Group cell blank" promptTitle="If the category" prompt="If the category selected in Column B is either Peer to Peer or Frontline training  then leave this cell blank" sqref="I16:I17" xr:uid="{C8D39967-EC3D-4CB3-8B3D-DE4BA01D33DF}">
      <formula1>"b2b"</formula1>
    </dataValidation>
    <dataValidation allowBlank="1" showInputMessage="1" showErrorMessage="1" promptTitle="Direct/Indirect Activity" prompt="Direct activity such as face to face, events, telephone advice._x000a_Indirect Activity such as displaying posters, leaflets etc." sqref="C7:C9 C11:C17" xr:uid="{01B05EF0-2962-4D52-9620-D6038526A652}"/>
    <dataValidation allowBlank="1" showInputMessage="1" showErrorMessage="1" promptTitle="Overheads" prompt="Maximum of 10% of total cost - go to cells K4 and L4" sqref="A4:B4" xr:uid="{AC08CB92-B6DA-497C-A29D-B71D61F5E29B}"/>
    <dataValidation type="custom" errorStyle="information" allowBlank="1" showInputMessage="1" errorTitle="Info" error="If the category selected in Column B is either Peer to Peer or Frontline training  then leave the Target Group cell blank" promptTitle="If the category in Column B" prompt="is Training  then leave this cell blank" sqref="I7:I14" xr:uid="{561293A7-0A34-40DC-9096-996548EAABC8}">
      <formula1>"b2b"</formula1>
    </dataValidation>
    <dataValidation showInputMessage="1" showErrorMessage="1" promptTitle="IHD " prompt="Maximum of 2 IHD's per organisation at £24.00 each - go to cells K6 and L6" sqref="A6:B6" xr:uid="{A5E06D20-CFB6-40AC-8966-50579896D305}"/>
  </dataValidations>
  <pageMargins left="0.7" right="0.7" top="0.75" bottom="0.75" header="0.3" footer="0.3"/>
  <pageSetup orientation="portrait" r:id="rId1"/>
  <ignoredErrors>
    <ignoredError sqref="C7:C9 K4:L4" unlockedFormula="1"/>
  </ignoredErrors>
  <extLst>
    <ext xmlns:x14="http://schemas.microsoft.com/office/spreadsheetml/2009/9/main" uri="{CCE6A557-97BC-4b89-ADB6-D9C93CAAB3DF}">
      <x14:dataValidations xmlns:xm="http://schemas.microsoft.com/office/excel/2006/main" xWindow="99" yWindow="509" count="2">
        <x14:dataValidation type="list" showInputMessage="1" showErrorMessage="1" promptTitle="What is the activity" prompt="Select activity from list" xr:uid="{E49B7163-B11E-4592-8647-0749832A5749}">
          <x14:formula1>
            <xm:f>'Data Source'!$A$3:$A$10</xm:f>
          </x14:formula1>
          <xm:sqref>B7:B9 B11:B14 B16:B17</xm:sqref>
        </x14:dataValidation>
        <x14:dataValidation type="list" allowBlank="1" showErrorMessage="1" promptTitle="Activity Type" prompt="B2B - activities such as distributing newsletters or training to colleagues /stakeholders_x000a__x000a_B2C - activities with consumers or general public" xr:uid="{4F4704A5-8F58-4DF3-93FE-79B5E21243E1}">
          <x14:formula1>
            <xm:f>'Data Source'!$G$3:$G$4</xm:f>
          </x14:formula1>
          <xm:sqref>D7:D9 D11:D14 D16:D17</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853667-68E3-45DB-93AE-0371AD1EFE1C}">
  <dimension ref="A1:I11"/>
  <sheetViews>
    <sheetView zoomScale="85" zoomScaleNormal="85" workbookViewId="0">
      <selection activeCell="A22" sqref="A22"/>
    </sheetView>
  </sheetViews>
  <sheetFormatPr defaultColWidth="8.81640625" defaultRowHeight="12.5" x14ac:dyDescent="0.25"/>
  <cols>
    <col min="1" max="1" width="35.81640625" style="1" customWidth="1"/>
    <col min="2" max="2" width="16.453125" style="1" customWidth="1"/>
    <col min="3" max="3" width="31.36328125" style="1" customWidth="1"/>
    <col min="4" max="4" width="15.453125" style="1" customWidth="1"/>
    <col min="5" max="5" width="10" style="1" customWidth="1"/>
    <col min="6" max="16384" width="8.81640625" style="1"/>
  </cols>
  <sheetData>
    <row r="1" spans="1:9" x14ac:dyDescent="0.25">
      <c r="A1" s="1" t="s">
        <v>58</v>
      </c>
      <c r="B1" s="1" t="s">
        <v>59</v>
      </c>
      <c r="C1" s="1" t="s">
        <v>60</v>
      </c>
      <c r="D1" s="1" t="s">
        <v>61</v>
      </c>
      <c r="E1" s="1" t="s">
        <v>62</v>
      </c>
      <c r="F1" s="1" t="s">
        <v>63</v>
      </c>
      <c r="G1" s="1" t="s">
        <v>64</v>
      </c>
      <c r="I1" s="1" t="s">
        <v>65</v>
      </c>
    </row>
    <row r="2" spans="1:9" x14ac:dyDescent="0.25">
      <c r="C2" s="2">
        <v>27</v>
      </c>
      <c r="I2" s="1" t="s">
        <v>66</v>
      </c>
    </row>
    <row r="3" spans="1:9" x14ac:dyDescent="0.25">
      <c r="A3" s="1" t="s">
        <v>22</v>
      </c>
      <c r="B3" s="1" t="s">
        <v>67</v>
      </c>
      <c r="D3" s="1" t="s">
        <v>68</v>
      </c>
      <c r="E3" s="3" t="s">
        <v>32</v>
      </c>
      <c r="F3" s="1" t="s">
        <v>47</v>
      </c>
      <c r="G3" s="1" t="s">
        <v>55</v>
      </c>
      <c r="I3" s="1" t="s">
        <v>27</v>
      </c>
    </row>
    <row r="4" spans="1:9" x14ac:dyDescent="0.25">
      <c r="A4" s="1" t="s">
        <v>16</v>
      </c>
      <c r="B4" s="1" t="s">
        <v>69</v>
      </c>
      <c r="D4" s="1" t="s">
        <v>70</v>
      </c>
      <c r="E4" s="3" t="s">
        <v>30</v>
      </c>
      <c r="F4" s="1" t="s">
        <v>47</v>
      </c>
      <c r="G4" s="1" t="s">
        <v>47</v>
      </c>
    </row>
    <row r="5" spans="1:9" x14ac:dyDescent="0.25">
      <c r="A5" s="1" t="s">
        <v>17</v>
      </c>
      <c r="D5" s="1" t="s">
        <v>70</v>
      </c>
      <c r="E5" s="3">
        <v>1</v>
      </c>
      <c r="F5" s="1" t="s">
        <v>47</v>
      </c>
    </row>
    <row r="6" spans="1:9" x14ac:dyDescent="0.25">
      <c r="A6" s="1" t="s">
        <v>19</v>
      </c>
      <c r="D6" s="1" t="s">
        <v>68</v>
      </c>
      <c r="E6" s="3" t="s">
        <v>32</v>
      </c>
      <c r="F6" s="1" t="s">
        <v>47</v>
      </c>
    </row>
    <row r="7" spans="1:9" x14ac:dyDescent="0.25">
      <c r="A7" s="1" t="s">
        <v>20</v>
      </c>
      <c r="D7" s="1" t="s">
        <v>68</v>
      </c>
      <c r="E7" s="3" t="s">
        <v>32</v>
      </c>
      <c r="F7" s="1" t="s">
        <v>47</v>
      </c>
    </row>
    <row r="8" spans="1:9" x14ac:dyDescent="0.25">
      <c r="A8" s="1" t="s">
        <v>18</v>
      </c>
      <c r="D8" s="1" t="s">
        <v>71</v>
      </c>
      <c r="E8" s="3" t="s">
        <v>31</v>
      </c>
      <c r="F8" s="1" t="s">
        <v>55</v>
      </c>
    </row>
    <row r="9" spans="1:9" x14ac:dyDescent="0.25">
      <c r="A9" s="1" t="s">
        <v>21</v>
      </c>
      <c r="D9" s="61" t="s">
        <v>68</v>
      </c>
      <c r="E9" s="3" t="s">
        <v>32</v>
      </c>
      <c r="F9" s="1" t="s">
        <v>47</v>
      </c>
    </row>
    <row r="10" spans="1:9" x14ac:dyDescent="0.25">
      <c r="A10" s="1" t="s">
        <v>97</v>
      </c>
      <c r="D10" s="1" t="s">
        <v>68</v>
      </c>
      <c r="E10" s="3" t="s">
        <v>32</v>
      </c>
    </row>
    <row r="11" spans="1:9" x14ac:dyDescent="0.25">
      <c r="E11" s="3"/>
    </row>
  </sheetData>
  <sheetProtection algorithmName="SHA-512" hashValue="cVazW8cw4A9iRcvdLYzCivue9+A4Pf61zGDp51kOK0vObqDoXTR6a6BvCpRsI0M8TmoN1fgIAMTPjencOh6O4w==" saltValue="MPzaGUt2cliDHrQF5q1UCQ==" spinCount="100000" sheet="1" objects="1" scenarios="1"/>
  <phoneticPr fontId="13" type="noConversion"/>
  <pageMargins left="0.7" right="0.7" top="0.75" bottom="0.75" header="0.3" footer="0.3"/>
  <pageSetup orientation="portrait" r:id="rId1"/>
  <legacy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Project Plan</vt:lpstr>
      <vt:lpstr>Project Plan Summary</vt:lpstr>
      <vt:lpstr>Activity Category Details</vt:lpstr>
      <vt:lpstr>Example - OFFLINE</vt:lpstr>
      <vt:lpstr>Data Source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Paula Henry</dc:creator>
  <cp:keywords/>
  <dc:description/>
  <cp:lastModifiedBy>Bethany Steer</cp:lastModifiedBy>
  <cp:revision/>
  <dcterms:created xsi:type="dcterms:W3CDTF">2020-01-06T15:05:31Z</dcterms:created>
  <dcterms:modified xsi:type="dcterms:W3CDTF">2021-04-27T11:45:11Z</dcterms:modified>
  <cp:category/>
  <cp:contentStatus/>
</cp:coreProperties>
</file>